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'BS'!$A$1:$H$70</definedName>
    <definedName name="_xlnm.Print_Area" localSheetId="3">'CF'!$A$1:$H$64</definedName>
    <definedName name="_xlnm.Print_Area" localSheetId="2">'EQUITY '!$A$1:$K$43</definedName>
    <definedName name="_xlnm.Print_Area" localSheetId="1">'PNL'!$A$1:$I$40</definedName>
    <definedName name="_xlnm.Print_Titles" localSheetId="1">'PNL'!$1:$13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<sst xmlns="http://schemas.openxmlformats.org/spreadsheetml/2006/main" count="217" uniqueCount="167">
  <si>
    <t>(Incorporated in Malaysia)</t>
  </si>
  <si>
    <t>RM'000</t>
  </si>
  <si>
    <t>Share</t>
  </si>
  <si>
    <t>Retained</t>
  </si>
  <si>
    <t>Total</t>
  </si>
  <si>
    <t>Capital</t>
  </si>
  <si>
    <t>Premium</t>
  </si>
  <si>
    <t>Condensed Consolidated Statements of Changes in Equity</t>
  </si>
  <si>
    <t>Condensed Consolidated Balance Sheets</t>
  </si>
  <si>
    <t>Condensed Consolidated Cash Flow Statements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</si>
  <si>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</si>
  <si>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</si>
  <si>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</si>
  <si>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</si>
  <si>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</si>
  <si>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</si>
  <si>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Cash &amp; Cash Equivalents</t>
  </si>
  <si>
    <t>Cost of sales</t>
  </si>
  <si>
    <t>Inventories</t>
  </si>
  <si>
    <t>Tax recoverable</t>
  </si>
  <si>
    <t>Profit Before Tax</t>
  </si>
  <si>
    <t>Current Year</t>
  </si>
  <si>
    <t>Gross profit</t>
  </si>
  <si>
    <t>Condensed Consolidated Income Statements</t>
  </si>
  <si>
    <t>(The figures have  not been audited)</t>
  </si>
  <si>
    <t xml:space="preserve">Quarter ended </t>
  </si>
  <si>
    <t>Term loan - secured</t>
  </si>
  <si>
    <t>(The figures have not been audited)</t>
  </si>
  <si>
    <t xml:space="preserve">The Condensed Consolidated Balance Sheets should be read in conjunction with </t>
  </si>
  <si>
    <t>Amounts owing by customer for contract works</t>
  </si>
  <si>
    <t>Purchase of property, plant &amp; equipment</t>
  </si>
  <si>
    <t>Tax paid</t>
  </si>
  <si>
    <t>Interest paid</t>
  </si>
  <si>
    <t>CASH FLOWS FROM INVESTING ACTIVITIES</t>
  </si>
  <si>
    <t>CASH FLOWS FROM OPERATING ACTIVITIES</t>
  </si>
  <si>
    <t>Acquisition of subsidiaries, net of cash acquired</t>
  </si>
  <si>
    <t>Proceeds from disposal of property, plant &amp; equipment</t>
  </si>
  <si>
    <t>Quarry development expenditure incurred</t>
  </si>
  <si>
    <t>CASH FLOWS FROM FINANCING ACTIVITIES</t>
  </si>
  <si>
    <t>Interest received</t>
  </si>
  <si>
    <t>N/A</t>
  </si>
  <si>
    <t xml:space="preserve">Corr.Quarter ended </t>
  </si>
  <si>
    <t>Todate ended</t>
  </si>
  <si>
    <t>Corr. Period ended</t>
  </si>
  <si>
    <t xml:space="preserve">Current Year </t>
  </si>
  <si>
    <t>Cash and bank balance</t>
  </si>
  <si>
    <t>Fixed deposit with licensed banks</t>
  </si>
  <si>
    <t>Cash and bank balances</t>
  </si>
  <si>
    <t>Bank overdarfts</t>
  </si>
  <si>
    <t>Less: Fixed deposits pledged to licensed banks</t>
  </si>
  <si>
    <t>Note</t>
  </si>
  <si>
    <t>Individual Quarter</t>
  </si>
  <si>
    <t>Preceding Year</t>
  </si>
  <si>
    <t>Trade receivables</t>
  </si>
  <si>
    <t>Fixed deposits with licence banks</t>
  </si>
  <si>
    <t>Trade payables</t>
  </si>
  <si>
    <t>Hire purchase and lease creditors</t>
  </si>
  <si>
    <t>Cumulative Quarter</t>
  </si>
  <si>
    <t>INTERIM FINANCIAL STATEMENTS</t>
  </si>
  <si>
    <t xml:space="preserve">                                                                                                                   </t>
  </si>
  <si>
    <t>MINETECH RESOURCES BERHAD (575543-X)</t>
  </si>
  <si>
    <t>Revenue</t>
  </si>
  <si>
    <t>Finance costs</t>
  </si>
  <si>
    <t>Minority interest</t>
  </si>
  <si>
    <t>Earnings per share (sen)</t>
  </si>
  <si>
    <t>-</t>
  </si>
  <si>
    <t xml:space="preserve">Basic </t>
  </si>
  <si>
    <t>Net profit for the period</t>
  </si>
  <si>
    <t>31 Mar 2006</t>
  </si>
  <si>
    <t>At 1 January 2006</t>
  </si>
  <si>
    <t xml:space="preserve">ASSETS </t>
  </si>
  <si>
    <t>Non-current assets</t>
  </si>
  <si>
    <t>Property, plant and equipment</t>
  </si>
  <si>
    <t>Investment properties</t>
  </si>
  <si>
    <t>Quarry development expenditure</t>
  </si>
  <si>
    <t>Current assets</t>
  </si>
  <si>
    <t>TOTAL ASSETS</t>
  </si>
  <si>
    <t>EQUITY AND LIABILITIES</t>
  </si>
  <si>
    <t>Equity attributable to equity holders of the parent</t>
  </si>
  <si>
    <t>Share capital</t>
  </si>
  <si>
    <t>Share premium</t>
  </si>
  <si>
    <t>Treasury shares</t>
  </si>
  <si>
    <t>Retained earnings</t>
  </si>
  <si>
    <t>Total equity</t>
  </si>
  <si>
    <t>Non-current liabilities</t>
  </si>
  <si>
    <t>Current liabilities</t>
  </si>
  <si>
    <t>Term loans - secured</t>
  </si>
  <si>
    <t>Other payables, deposits and accruals</t>
  </si>
  <si>
    <t>Other receivables, deposits and prepayments</t>
  </si>
  <si>
    <t xml:space="preserve">Deferred tax </t>
  </si>
  <si>
    <t>Total liabilities</t>
  </si>
  <si>
    <t>TOTAL EQUITY AND LIABILITIES</t>
  </si>
  <si>
    <t>the accompanying explanatory notes attached to the interim financial statements and</t>
  </si>
  <si>
    <t>Other income</t>
  </si>
  <si>
    <t>Administrative expenses</t>
  </si>
  <si>
    <t>Income tax expense</t>
  </si>
  <si>
    <t>Profit for the period</t>
  </si>
  <si>
    <t>Attributable to :</t>
  </si>
  <si>
    <t>Equity holders of the parent</t>
  </si>
  <si>
    <t xml:space="preserve"> -</t>
  </si>
  <si>
    <t>Diluted</t>
  </si>
  <si>
    <t>N/A - Not Applicable</t>
  </si>
  <si>
    <t>Treasury</t>
  </si>
  <si>
    <t>Shares</t>
  </si>
  <si>
    <t>Earnings</t>
  </si>
  <si>
    <t>Equity</t>
  </si>
  <si>
    <t>Reserve on</t>
  </si>
  <si>
    <t>Consolidation</t>
  </si>
  <si>
    <t xml:space="preserve"> - as previously reported</t>
  </si>
  <si>
    <t>explanatory notes attached to the interim financial statements and the audited financial statements</t>
  </si>
  <si>
    <t xml:space="preserve">Preceding Year </t>
  </si>
  <si>
    <t>Repayment of term loan</t>
  </si>
  <si>
    <t>Repayment of hire-purchase and lease creditors</t>
  </si>
  <si>
    <t>Cash and Cash Equivalents at beginning of period</t>
  </si>
  <si>
    <t>Cash and Cash Equivalents at end of  period</t>
  </si>
  <si>
    <t>Decrease in current liabilities</t>
  </si>
  <si>
    <t>Increase in current assets</t>
  </si>
  <si>
    <t>Net cash flow used in operation</t>
  </si>
  <si>
    <t>Net cash flow used in operating activities</t>
  </si>
  <si>
    <t xml:space="preserve">The Condensed Consolidated Income Statements should be read in conjunction with the accompanying </t>
  </si>
  <si>
    <t xml:space="preserve">The Condensed Consolidated Statements of Changes in Equity should be read in conjunction with the accompanying </t>
  </si>
  <si>
    <t xml:space="preserve">explanatory notes attached to the interim financial statements and the audited financial statements for financial </t>
  </si>
  <si>
    <t xml:space="preserve">The Condensed Consolidated Cash Flow Statements should be read in conjunction with the  </t>
  </si>
  <si>
    <t>Net assets per share (RM)</t>
  </si>
  <si>
    <t xml:space="preserve">accompanying explanatory notes attached to the interim financial statements and the audited </t>
  </si>
  <si>
    <t>For the quarter ended 31 March 2007</t>
  </si>
  <si>
    <t>31 Mar 2007</t>
  </si>
  <si>
    <t>As at 31 March 2007</t>
  </si>
  <si>
    <t>31 Dec 2006</t>
  </si>
  <si>
    <t>For  the  quarter  ended 31 March 2007</t>
  </si>
  <si>
    <t>Amount owing by an associate company</t>
  </si>
  <si>
    <t xml:space="preserve">Non- current assets held for sale </t>
  </si>
  <si>
    <t>MUNIF Notes</t>
  </si>
  <si>
    <t xml:space="preserve">Short-term borrowings </t>
  </si>
  <si>
    <t xml:space="preserve">Bank overdraft </t>
  </si>
  <si>
    <t>the audited financial statements for financial year ended 31 December 2006.</t>
  </si>
  <si>
    <t>At 1 January 2007</t>
  </si>
  <si>
    <t>Balance as at 31 March 2007</t>
  </si>
  <si>
    <t xml:space="preserve">Minority </t>
  </si>
  <si>
    <t>Interest</t>
  </si>
  <si>
    <t>Forex</t>
  </si>
  <si>
    <t>Reserve</t>
  </si>
  <si>
    <t>Effect of adopting FRS 3</t>
  </si>
  <si>
    <t>Foreign currency translation</t>
  </si>
  <si>
    <t>Balance as at 31 March 2006</t>
  </si>
  <si>
    <t>Repurchase of own shares</t>
  </si>
  <si>
    <t>Proceeds from MUNIF Notes</t>
  </si>
  <si>
    <t>financial statements for financial year ended 31 December 2006.</t>
  </si>
  <si>
    <t>year ended 31 December 2006.</t>
  </si>
  <si>
    <t>Effect on foreign exchange rate changes</t>
  </si>
  <si>
    <t>for financial year ended 31 December 2006.</t>
  </si>
  <si>
    <t>Foreign exchange fluctuation reserve</t>
  </si>
  <si>
    <t>Tax Liabilities</t>
  </si>
  <si>
    <t>Liabilities attributable to non-current assets held for sale</t>
  </si>
  <si>
    <t>Unaudited As At</t>
  </si>
  <si>
    <t>Audited As At</t>
  </si>
  <si>
    <t>Acquisition of  subsidiaries</t>
  </si>
  <si>
    <t xml:space="preserve"> ------------ Attributable to equity holders of the parent ------------</t>
  </si>
  <si>
    <t>As at 1 January 2006 (restated)</t>
  </si>
  <si>
    <t>(Repayment)/Drawdown of short term borrowings</t>
  </si>
  <si>
    <t>Withdrawal /(Placement) of fixed deposits (pledged)</t>
  </si>
  <si>
    <t>Proceeds from disposal of non-current assets held for sale</t>
  </si>
  <si>
    <t xml:space="preserve">Net expense recognised </t>
  </si>
  <si>
    <t xml:space="preserve">  directly in equity</t>
  </si>
  <si>
    <t xml:space="preserve">Net expenses recognised </t>
  </si>
  <si>
    <t>Net cash flow used in investing activities</t>
  </si>
  <si>
    <t>Net cash flow from/(used in) financing activities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</si>
</sst>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&quot;RM&quot;* #,##0_-;\-&quot;RM&quot;* #,##0_-;_-&quot;RM&quot;* &quot;-&quot;_-;_-@_-"/>
    <numFmt numFmtId="189" formatCode="_-&quot;RM&quot;* #,##0.00_-;\-&quot;RM&quot;* #,##0.00_-;_-&quot;RM&quot;* &quot;-&quot;??_-;_-@_-"/>
    <numFmt numFmtId="190" formatCode="_(* #,##0_);_(* \(#,##0\);_(* &quot;-&quot;??_);_(@_)"/>
    <numFmt numFmtId="191" formatCode="#,##0.000_);[Red]\(#,##0.000\)"/>
    <numFmt numFmtId="192" formatCode="#,##0.0000_);[Red]\(#,##0.0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,##0.0000000_-;\-* #,##0.0000000_-;_-* &quot;-&quot;??_-;_-@_-"/>
    <numFmt numFmtId="203" formatCode="_-* #,##0.00000000_-;\-* #,##0.00000000_-;_-* &quot;-&quot;??_-;_-@_-"/>
    <numFmt numFmtId="204" formatCode="_-* #,##0.0_-;\-* #,##0.0_-;_-* &quot;-&quot;??_-;_-@_-"/>
    <numFmt numFmtId="205" formatCode="_-* #,##0_-;\-* #,##0_-;_-* &quot;-&quot;??_-;_-@_-"/>
    <numFmt numFmtId="206" formatCode="#,##0_ ;\-#,##0\ "/>
    <numFmt numFmtId="207" formatCode="#,##0_ ;[Red]\-#,##0\ "/>
    <numFmt numFmtId="208" formatCode="#,##0.0;[Red]\-#,##0.0"/>
  </numFmts>
  <fonts count="18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0" xfId="22" applyFont="1">
      <alignment/>
      <protection/>
    </xf>
    <xf numFmtId="15" fontId="6" fillId="0" borderId="0" xfId="22" applyNumberFormat="1" applyFont="1" applyBorder="1">
      <alignment/>
      <protection/>
    </xf>
    <xf numFmtId="38" fontId="6" fillId="0" borderId="0" xfId="22" applyNumberFormat="1" applyFont="1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4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38" fontId="7" fillId="0" borderId="0" xfId="22" applyNumberFormat="1" applyFont="1">
      <alignment/>
      <protection/>
    </xf>
    <xf numFmtId="0" fontId="6" fillId="0" borderId="0" xfId="22" applyFont="1" applyFill="1">
      <alignment/>
      <protection/>
    </xf>
    <xf numFmtId="0" fontId="8" fillId="0" borderId="0" xfId="24" applyFont="1" applyAlignment="1">
      <alignment horizontal="left"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2" applyFont="1">
      <alignment/>
      <protection/>
    </xf>
    <xf numFmtId="0" fontId="8" fillId="0" borderId="0" xfId="24" applyFont="1" applyAlignment="1">
      <alignment/>
      <protection/>
    </xf>
    <xf numFmtId="0" fontId="8" fillId="0" borderId="0" xfId="25" applyFont="1" applyAlignment="1">
      <alignment/>
      <protection/>
    </xf>
    <xf numFmtId="38" fontId="9" fillId="0" borderId="0" xfId="22" applyNumberFormat="1" applyFont="1" applyFill="1" applyBorder="1" applyAlignment="1">
      <alignment horizontal="left"/>
      <protection/>
    </xf>
    <xf numFmtId="0" fontId="0" fillId="0" borderId="0" xfId="24" applyFont="1" applyFill="1">
      <alignment/>
      <protection/>
    </xf>
    <xf numFmtId="0" fontId="0" fillId="0" borderId="0" xfId="24" applyFont="1">
      <alignment/>
      <protection/>
    </xf>
    <xf numFmtId="0" fontId="0" fillId="0" borderId="0" xfId="22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10" fillId="0" borderId="0" xfId="24" applyFont="1" applyFill="1" applyBorder="1">
      <alignment/>
      <protection/>
    </xf>
    <xf numFmtId="0" fontId="0" fillId="0" borderId="0" xfId="22" applyFont="1">
      <alignment/>
      <protection/>
    </xf>
    <xf numFmtId="0" fontId="0" fillId="0" borderId="0" xfId="25" applyFont="1" applyFill="1">
      <alignment/>
      <protection/>
    </xf>
    <xf numFmtId="38" fontId="8" fillId="0" borderId="0" xfId="24" applyNumberFormat="1" applyFont="1" applyFill="1" applyAlignment="1">
      <alignment horizontal="left"/>
      <protection/>
    </xf>
    <xf numFmtId="0" fontId="8" fillId="0" borderId="0" xfId="25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14" fontId="8" fillId="0" borderId="0" xfId="22" applyNumberFormat="1" applyFont="1" applyFill="1" applyAlignment="1" quotePrefix="1">
      <alignment horizontal="center"/>
      <protection/>
    </xf>
    <xf numFmtId="0" fontId="0" fillId="0" borderId="0" xfId="0" applyFont="1" applyAlignment="1">
      <alignment/>
    </xf>
    <xf numFmtId="190" fontId="0" fillId="0" borderId="0" xfId="15" applyNumberFormat="1" applyFont="1" applyFill="1" applyAlignment="1">
      <alignment/>
    </xf>
    <xf numFmtId="0" fontId="0" fillId="0" borderId="0" xfId="0" applyFont="1" applyAlignment="1">
      <alignment horizontal="center"/>
    </xf>
    <xf numFmtId="190" fontId="0" fillId="0" borderId="1" xfId="15" applyNumberFormat="1" applyFont="1" applyFill="1" applyBorder="1" applyAlignment="1">
      <alignment/>
    </xf>
    <xf numFmtId="0" fontId="0" fillId="0" borderId="0" xfId="0" applyFont="1" applyAlignment="1">
      <alignment/>
    </xf>
    <xf numFmtId="190" fontId="0" fillId="0" borderId="0" xfId="15" applyNumberFormat="1" applyFont="1" applyFill="1" applyBorder="1" applyAlignment="1">
      <alignment/>
    </xf>
    <xf numFmtId="37" fontId="0" fillId="0" borderId="0" xfId="22" applyNumberFormat="1" applyFont="1">
      <alignment/>
      <protection/>
    </xf>
    <xf numFmtId="37" fontId="0" fillId="0" borderId="0" xfId="22" applyNumberFormat="1" applyFont="1" applyBorder="1">
      <alignment/>
      <protection/>
    </xf>
    <xf numFmtId="0" fontId="8" fillId="0" borderId="0" xfId="0" applyFont="1" applyAlignment="1">
      <alignment/>
    </xf>
    <xf numFmtId="0" fontId="8" fillId="0" borderId="0" xfId="22" applyFont="1" applyBorder="1" applyAlignment="1">
      <alignment horizontal="left"/>
      <protection/>
    </xf>
    <xf numFmtId="0" fontId="8" fillId="0" borderId="0" xfId="22" applyFont="1" applyBorder="1">
      <alignment/>
      <protection/>
    </xf>
    <xf numFmtId="40" fontId="8" fillId="0" borderId="0" xfId="22" applyNumberFormat="1" applyFont="1" applyFill="1" applyBorder="1" applyAlignment="1">
      <alignment horizontal="right"/>
      <protection/>
    </xf>
    <xf numFmtId="38" fontId="8" fillId="0" borderId="0" xfId="22" applyNumberFormat="1" applyFont="1">
      <alignment/>
      <protection/>
    </xf>
    <xf numFmtId="38" fontId="8" fillId="0" borderId="0" xfId="22" applyNumberFormat="1" applyFont="1" applyFill="1">
      <alignment/>
      <protection/>
    </xf>
    <xf numFmtId="0" fontId="8" fillId="0" borderId="0" xfId="0" applyFont="1" applyAlignment="1">
      <alignment horizontal="left"/>
    </xf>
    <xf numFmtId="190" fontId="0" fillId="0" borderId="2" xfId="15" applyNumberFormat="1" applyFont="1" applyFill="1" applyBorder="1" applyAlignment="1">
      <alignment/>
    </xf>
    <xf numFmtId="38" fontId="10" fillId="0" borderId="0" xfId="22" applyNumberFormat="1" applyFont="1" applyBorder="1" applyAlignment="1">
      <alignment horizontal="left"/>
      <protection/>
    </xf>
    <xf numFmtId="0" fontId="8" fillId="0" borderId="0" xfId="24" applyFont="1" applyAlignment="1">
      <alignment horizontal="center"/>
      <protection/>
    </xf>
    <xf numFmtId="38" fontId="10" fillId="0" borderId="0" xfId="24" applyNumberFormat="1" applyFont="1" applyAlignment="1">
      <alignment horizontal="left"/>
      <protection/>
    </xf>
    <xf numFmtId="0" fontId="11" fillId="0" borderId="0" xfId="24" applyFont="1">
      <alignment/>
      <protection/>
    </xf>
    <xf numFmtId="0" fontId="0" fillId="0" borderId="0" xfId="22" applyFont="1">
      <alignment/>
      <protection/>
    </xf>
    <xf numFmtId="38" fontId="0" fillId="0" borderId="0" xfId="22" applyNumberFormat="1" applyFont="1">
      <alignment/>
      <protection/>
    </xf>
    <xf numFmtId="38" fontId="11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13" fillId="0" borderId="0" xfId="22" applyNumberFormat="1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38" fontId="8" fillId="0" borderId="0" xfId="22" applyNumberFormat="1" applyFont="1" applyAlignment="1" quotePrefix="1">
      <alignment horizontal="center"/>
      <protection/>
    </xf>
    <xf numFmtId="0" fontId="0" fillId="0" borderId="0" xfId="22" applyFont="1" applyAlignment="1">
      <alignment horizontal="center"/>
      <protection/>
    </xf>
    <xf numFmtId="38" fontId="8" fillId="0" borderId="0" xfId="22" applyNumberFormat="1" applyFont="1" applyAlignment="1">
      <alignment horizontal="center"/>
      <protection/>
    </xf>
    <xf numFmtId="190" fontId="0" fillId="0" borderId="0" xfId="15" applyNumberFormat="1" applyFont="1" applyBorder="1" applyAlignment="1">
      <alignment/>
    </xf>
    <xf numFmtId="38" fontId="0" fillId="0" borderId="0" xfId="22" applyNumberFormat="1" applyFont="1" applyAlignment="1">
      <alignment horizontal="right"/>
      <protection/>
    </xf>
    <xf numFmtId="38" fontId="0" fillId="0" borderId="0" xfId="22" applyNumberFormat="1" applyFont="1">
      <alignment/>
      <protection/>
    </xf>
    <xf numFmtId="190" fontId="0" fillId="0" borderId="3" xfId="15" applyNumberFormat="1" applyFont="1" applyFill="1" applyBorder="1" applyAlignment="1">
      <alignment/>
    </xf>
    <xf numFmtId="190" fontId="0" fillId="0" borderId="3" xfId="15" applyNumberFormat="1" applyFont="1" applyBorder="1" applyAlignment="1">
      <alignment/>
    </xf>
    <xf numFmtId="37" fontId="0" fillId="0" borderId="0" xfId="22" applyNumberFormat="1" applyFont="1" applyFill="1">
      <alignment/>
      <protection/>
    </xf>
    <xf numFmtId="38" fontId="0" fillId="0" borderId="0" xfId="22" applyNumberFormat="1" applyFont="1" applyFill="1" applyBorder="1" applyAlignment="1">
      <alignment horizontal="right"/>
      <protection/>
    </xf>
    <xf numFmtId="0" fontId="8" fillId="0" borderId="0" xfId="22" applyFont="1" applyAlignment="1">
      <alignment horizontal="left"/>
      <protection/>
    </xf>
    <xf numFmtId="38" fontId="0" fillId="0" borderId="0" xfId="22" applyNumberFormat="1" applyFont="1" applyBorder="1" applyAlignment="1">
      <alignment horizontal="right"/>
      <protection/>
    </xf>
    <xf numFmtId="0" fontId="0" fillId="0" borderId="0" xfId="22" applyFont="1" applyAlignment="1" quotePrefix="1">
      <alignment horizontal="left"/>
      <protection/>
    </xf>
    <xf numFmtId="38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>
      <alignment horizontal="left"/>
      <protection/>
    </xf>
    <xf numFmtId="40" fontId="0" fillId="0" borderId="0" xfId="22" applyNumberFormat="1" applyFont="1">
      <alignment/>
      <protection/>
    </xf>
    <xf numFmtId="38" fontId="14" fillId="0" borderId="0" xfId="22" applyNumberFormat="1" applyFont="1" applyFill="1">
      <alignment/>
      <protection/>
    </xf>
    <xf numFmtId="0" fontId="0" fillId="0" borderId="0" xfId="22" applyFont="1">
      <alignment/>
      <protection/>
    </xf>
    <xf numFmtId="0" fontId="0" fillId="0" borderId="0" xfId="0" applyFont="1" applyAlignment="1">
      <alignment/>
    </xf>
    <xf numFmtId="38" fontId="0" fillId="0" borderId="0" xfId="22" applyNumberFormat="1" applyFont="1" applyAlignment="1">
      <alignment horizontal="left"/>
      <protection/>
    </xf>
    <xf numFmtId="38" fontId="14" fillId="0" borderId="0" xfId="22" applyNumberFormat="1" applyFont="1" applyFill="1" applyAlignment="1">
      <alignment horizontal="left"/>
      <protection/>
    </xf>
    <xf numFmtId="192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90" fontId="0" fillId="0" borderId="3" xfId="15" applyNumberFormat="1" applyFont="1" applyFill="1" applyBorder="1" applyAlignment="1">
      <alignment/>
    </xf>
    <xf numFmtId="40" fontId="0" fillId="0" borderId="0" xfId="22" applyNumberFormat="1" applyFont="1" applyAlignment="1">
      <alignment horizontal="center"/>
      <protection/>
    </xf>
    <xf numFmtId="40" fontId="0" fillId="0" borderId="0" xfId="22" applyNumberFormat="1" applyFont="1" applyAlignment="1">
      <alignment horizontal="center"/>
      <protection/>
    </xf>
    <xf numFmtId="0" fontId="12" fillId="0" borderId="0" xfId="0" applyFont="1" applyAlignment="1">
      <alignment horizontal="left" indent="1"/>
    </xf>
    <xf numFmtId="2" fontId="0" fillId="0" borderId="0" xfId="22" applyNumberFormat="1" applyFont="1" applyFill="1" applyAlignment="1">
      <alignment horizontal="center"/>
      <protection/>
    </xf>
    <xf numFmtId="15" fontId="0" fillId="0" borderId="0" xfId="22" applyNumberFormat="1" applyFont="1" applyAlignment="1">
      <alignment horizontal="center"/>
      <protection/>
    </xf>
    <xf numFmtId="38" fontId="8" fillId="0" borderId="0" xfId="22" applyNumberFormat="1" applyFont="1" applyBorder="1">
      <alignment/>
      <protection/>
    </xf>
    <xf numFmtId="38" fontId="8" fillId="0" borderId="0" xfId="24" applyNumberFormat="1" applyFont="1" applyAlignment="1">
      <alignment horizontal="left"/>
      <protection/>
    </xf>
    <xf numFmtId="38" fontId="9" fillId="0" borderId="0" xfId="22" applyNumberFormat="1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0" fontId="15" fillId="0" borderId="0" xfId="22" applyFont="1" applyAlignment="1">
      <alignment horizontal="left"/>
      <protection/>
    </xf>
    <xf numFmtId="0" fontId="0" fillId="0" borderId="0" xfId="22" applyFont="1">
      <alignment/>
      <protection/>
    </xf>
    <xf numFmtId="0" fontId="15" fillId="0" borderId="0" xfId="22" applyFont="1" applyAlignment="1">
      <alignment horizontal="centerContinuous"/>
      <protection/>
    </xf>
    <xf numFmtId="0" fontId="15" fillId="0" borderId="0" xfId="25" applyFont="1" applyAlignment="1">
      <alignment horizontal="centerContinuous"/>
      <protection/>
    </xf>
    <xf numFmtId="0" fontId="16" fillId="0" borderId="0" xfId="24" applyFont="1" applyBorder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Alignment="1">
      <alignment horizontal="centerContinuous"/>
      <protection/>
    </xf>
    <xf numFmtId="0" fontId="8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38" fontId="8" fillId="0" borderId="0" xfId="23" applyNumberFormat="1" applyFont="1" applyAlignment="1">
      <alignment horizontal="center"/>
      <protection/>
    </xf>
    <xf numFmtId="0" fontId="0" fillId="0" borderId="0" xfId="23" applyFont="1">
      <alignment/>
      <protection/>
    </xf>
    <xf numFmtId="38" fontId="0" fillId="0" borderId="0" xfId="23" applyNumberFormat="1" applyFont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>
      <alignment/>
      <protection/>
    </xf>
    <xf numFmtId="0" fontId="0" fillId="0" borderId="0" xfId="23" applyFont="1">
      <alignment/>
      <protection/>
    </xf>
    <xf numFmtId="38" fontId="0" fillId="0" borderId="0" xfId="23" applyNumberFormat="1" applyFont="1">
      <alignment/>
      <protection/>
    </xf>
    <xf numFmtId="0" fontId="8" fillId="0" borderId="0" xfId="25" applyFont="1">
      <alignment/>
      <protection/>
    </xf>
    <xf numFmtId="190" fontId="0" fillId="0" borderId="0" xfId="23" applyNumberFormat="1" applyFont="1" applyAlignment="1">
      <alignment/>
      <protection/>
    </xf>
    <xf numFmtId="190" fontId="0" fillId="0" borderId="0" xfId="23" applyNumberFormat="1" applyFont="1">
      <alignment/>
      <protection/>
    </xf>
    <xf numFmtId="190" fontId="0" fillId="0" borderId="0" xfId="15" applyNumberFormat="1" applyFont="1" applyAlignment="1">
      <alignment/>
    </xf>
    <xf numFmtId="190" fontId="0" fillId="0" borderId="0" xfId="15" applyNumberFormat="1" applyFont="1" applyAlignment="1">
      <alignment/>
    </xf>
    <xf numFmtId="190" fontId="0" fillId="0" borderId="0" xfId="23" applyNumberFormat="1" applyFont="1" applyAlignment="1">
      <alignment horizontal="right"/>
      <protection/>
    </xf>
    <xf numFmtId="15" fontId="0" fillId="0" borderId="0" xfId="22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5" applyFont="1" applyFill="1">
      <alignment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Fill="1" applyBorder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14" fontId="8" fillId="0" borderId="0" xfId="22" applyNumberFormat="1" applyFont="1" applyAlignment="1" quotePrefix="1">
      <alignment horizontal="center"/>
      <protection/>
    </xf>
    <xf numFmtId="0" fontId="8" fillId="0" borderId="0" xfId="0" applyFont="1" applyAlignment="1">
      <alignment/>
    </xf>
    <xf numFmtId="190" fontId="14" fillId="0" borderId="0" xfId="15" applyNumberFormat="1" applyFont="1" applyFill="1" applyBorder="1" applyAlignment="1">
      <alignment/>
    </xf>
    <xf numFmtId="190" fontId="14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0" fontId="0" fillId="0" borderId="0" xfId="15" applyNumberFormat="1" applyFont="1" applyFill="1" applyBorder="1" applyAlignment="1">
      <alignment/>
    </xf>
    <xf numFmtId="190" fontId="0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90" fontId="8" fillId="0" borderId="4" xfId="15" applyNumberFormat="1" applyFont="1" applyFill="1" applyBorder="1" applyAlignment="1">
      <alignment/>
    </xf>
    <xf numFmtId="190" fontId="8" fillId="0" borderId="4" xfId="15" applyNumberFormat="1" applyFont="1" applyBorder="1" applyAlignment="1">
      <alignment/>
    </xf>
    <xf numFmtId="190" fontId="0" fillId="0" borderId="3" xfId="15" applyNumberFormat="1" applyFont="1" applyFill="1" applyBorder="1" applyAlignment="1">
      <alignment/>
    </xf>
    <xf numFmtId="190" fontId="0" fillId="0" borderId="3" xfId="15" applyNumberFormat="1" applyFont="1" applyBorder="1" applyAlignment="1">
      <alignment/>
    </xf>
    <xf numFmtId="190" fontId="8" fillId="0" borderId="1" xfId="15" applyNumberFormat="1" applyFont="1" applyFill="1" applyBorder="1" applyAlignment="1">
      <alignment/>
    </xf>
    <xf numFmtId="190" fontId="8" fillId="0" borderId="1" xfId="15" applyNumberFormat="1" applyFont="1" applyBorder="1" applyAlignment="1">
      <alignment/>
    </xf>
    <xf numFmtId="0" fontId="0" fillId="0" borderId="0" xfId="22" applyFont="1" quotePrefix="1">
      <alignment/>
      <protection/>
    </xf>
    <xf numFmtId="190" fontId="8" fillId="0" borderId="0" xfId="15" applyNumberFormat="1" applyFont="1" applyFill="1" applyBorder="1" applyAlignment="1">
      <alignment/>
    </xf>
    <xf numFmtId="190" fontId="8" fillId="0" borderId="0" xfId="15" applyNumberFormat="1" applyFont="1" applyBorder="1" applyAlignment="1">
      <alignment/>
    </xf>
    <xf numFmtId="0" fontId="17" fillId="0" borderId="0" xfId="22" applyFont="1">
      <alignment/>
      <protection/>
    </xf>
    <xf numFmtId="0" fontId="0" fillId="0" borderId="0" xfId="22" applyFont="1">
      <alignment/>
      <protection/>
    </xf>
    <xf numFmtId="190" fontId="0" fillId="0" borderId="0" xfId="15" applyNumberFormat="1" applyFont="1" applyFill="1" applyBorder="1" applyAlignment="1">
      <alignment/>
    </xf>
    <xf numFmtId="190" fontId="0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90" fontId="8" fillId="0" borderId="2" xfId="15" applyNumberFormat="1" applyFont="1" applyFill="1" applyBorder="1" applyAlignment="1">
      <alignment/>
    </xf>
    <xf numFmtId="0" fontId="0" fillId="0" borderId="0" xfId="22" applyFont="1" applyFill="1" applyAlignment="1">
      <alignment horizontal="right"/>
      <protection/>
    </xf>
    <xf numFmtId="0" fontId="12" fillId="0" borderId="0" xfId="0" applyFont="1" applyAlignment="1">
      <alignment/>
    </xf>
    <xf numFmtId="0" fontId="0" fillId="0" borderId="0" xfId="22" applyFont="1" applyAlignment="1">
      <alignment/>
      <protection/>
    </xf>
    <xf numFmtId="190" fontId="0" fillId="0" borderId="0" xfId="22" applyNumberFormat="1" applyFont="1" applyFill="1" applyBorder="1">
      <alignment/>
      <protection/>
    </xf>
    <xf numFmtId="0" fontId="0" fillId="0" borderId="0" xfId="22" applyFont="1" applyBorder="1">
      <alignment/>
      <protection/>
    </xf>
    <xf numFmtId="190" fontId="0" fillId="0" borderId="0" xfId="22" applyNumberFormat="1" applyFont="1" applyBorder="1">
      <alignment/>
      <protection/>
    </xf>
    <xf numFmtId="0" fontId="8" fillId="0" borderId="0" xfId="22" applyFont="1" applyAlignment="1">
      <alignment/>
      <protection/>
    </xf>
    <xf numFmtId="0" fontId="8" fillId="0" borderId="0" xfId="22" applyFont="1" applyFill="1">
      <alignment/>
      <protection/>
    </xf>
    <xf numFmtId="0" fontId="0" fillId="0" borderId="0" xfId="22" applyFont="1" applyAlignment="1">
      <alignment/>
      <protection/>
    </xf>
    <xf numFmtId="190" fontId="8" fillId="0" borderId="0" xfId="15" applyNumberFormat="1" applyFont="1" applyFill="1" applyBorder="1" applyAlignment="1">
      <alignment horizontal="center"/>
    </xf>
    <xf numFmtId="190" fontId="0" fillId="0" borderId="0" xfId="15" applyNumberFormat="1" applyFont="1" applyFill="1" applyAlignment="1">
      <alignment/>
    </xf>
    <xf numFmtId="190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171" fontId="0" fillId="0" borderId="0" xfId="15" applyFont="1" applyAlignment="1">
      <alignment/>
    </xf>
    <xf numFmtId="38" fontId="0" fillId="0" borderId="0" xfId="23" applyNumberFormat="1" applyFont="1">
      <alignment/>
      <protection/>
    </xf>
    <xf numFmtId="190" fontId="0" fillId="0" borderId="3" xfId="23" applyNumberFormat="1" applyFont="1" applyBorder="1">
      <alignment/>
      <protection/>
    </xf>
    <xf numFmtId="190" fontId="0" fillId="0" borderId="5" xfId="23" applyNumberFormat="1" applyFont="1" applyBorder="1">
      <alignment/>
      <protection/>
    </xf>
    <xf numFmtId="190" fontId="0" fillId="0" borderId="1" xfId="23" applyNumberFormat="1" applyFont="1" applyBorder="1">
      <alignment/>
      <protection/>
    </xf>
    <xf numFmtId="38" fontId="0" fillId="0" borderId="2" xfId="23" applyNumberFormat="1" applyFont="1" applyBorder="1">
      <alignment/>
      <protection/>
    </xf>
    <xf numFmtId="190" fontId="0" fillId="0" borderId="6" xfId="23" applyNumberFormat="1" applyFont="1" applyBorder="1">
      <alignment/>
      <protection/>
    </xf>
    <xf numFmtId="190" fontId="0" fillId="0" borderId="2" xfId="23" applyNumberFormat="1" applyFont="1" applyBorder="1">
      <alignment/>
      <protection/>
    </xf>
    <xf numFmtId="190" fontId="0" fillId="0" borderId="4" xfId="15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22" applyNumberFormat="1" applyFont="1" applyFill="1">
      <alignment/>
      <protection/>
    </xf>
    <xf numFmtId="190" fontId="0" fillId="0" borderId="0" xfId="15" applyNumberFormat="1" applyFont="1" applyBorder="1" applyAlignment="1">
      <alignment/>
    </xf>
    <xf numFmtId="3" fontId="0" fillId="0" borderId="0" xfId="22" applyNumberFormat="1" applyFont="1">
      <alignment/>
      <protection/>
    </xf>
    <xf numFmtId="0" fontId="0" fillId="0" borderId="0" xfId="0" applyFont="1" applyAlignment="1">
      <alignment horizontal="center"/>
    </xf>
    <xf numFmtId="190" fontId="0" fillId="0" borderId="3" xfId="15" applyNumberFormat="1" applyFont="1" applyBorder="1" applyAlignment="1">
      <alignment/>
    </xf>
    <xf numFmtId="190" fontId="0" fillId="0" borderId="0" xfId="15" applyNumberFormat="1" applyFont="1" applyFill="1" applyBorder="1" applyAlignment="1">
      <alignment/>
    </xf>
    <xf numFmtId="0" fontId="0" fillId="0" borderId="0" xfId="22" applyFont="1" applyAlignment="1">
      <alignment/>
      <protection/>
    </xf>
    <xf numFmtId="190" fontId="0" fillId="0" borderId="2" xfId="22" applyNumberFormat="1" applyFont="1" applyFill="1" applyBorder="1">
      <alignment/>
      <protection/>
    </xf>
    <xf numFmtId="190" fontId="0" fillId="0" borderId="2" xfId="22" applyNumberFormat="1" applyFont="1" applyBorder="1">
      <alignment/>
      <protection/>
    </xf>
    <xf numFmtId="190" fontId="0" fillId="0" borderId="5" xfId="15" applyNumberFormat="1" applyFont="1" applyBorder="1" applyAlignment="1">
      <alignment/>
    </xf>
    <xf numFmtId="190" fontId="0" fillId="0" borderId="1" xfId="15" applyNumberFormat="1" applyFont="1" applyBorder="1" applyAlignment="1">
      <alignment/>
    </xf>
    <xf numFmtId="190" fontId="0" fillId="0" borderId="1" xfId="23" applyNumberFormat="1" applyFont="1" applyBorder="1">
      <alignment/>
      <protection/>
    </xf>
    <xf numFmtId="190" fontId="0" fillId="0" borderId="6" xfId="23" applyNumberFormat="1" applyFont="1" applyBorder="1">
      <alignment/>
      <protection/>
    </xf>
    <xf numFmtId="0" fontId="0" fillId="0" borderId="0" xfId="23" applyFont="1" applyAlignment="1">
      <alignment wrapText="1"/>
      <protection/>
    </xf>
    <xf numFmtId="190" fontId="0" fillId="0" borderId="2" xfId="15" applyNumberFormat="1" applyFont="1" applyBorder="1" applyAlignment="1">
      <alignment/>
    </xf>
    <xf numFmtId="171" fontId="0" fillId="0" borderId="2" xfId="15" applyFont="1" applyBorder="1" applyAlignment="1">
      <alignment/>
    </xf>
    <xf numFmtId="190" fontId="0" fillId="0" borderId="2" xfId="23" applyNumberFormat="1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0" fontId="0" fillId="0" borderId="0" xfId="23" applyFont="1" applyAlignment="1">
      <alignment/>
      <protection/>
    </xf>
    <xf numFmtId="190" fontId="0" fillId="0" borderId="0" xfId="15" applyNumberFormat="1" applyFont="1" applyBorder="1" applyAlignment="1">
      <alignment/>
    </xf>
    <xf numFmtId="190" fontId="0" fillId="0" borderId="0" xfId="23" applyNumberFormat="1" applyFont="1" applyBorder="1">
      <alignment/>
      <protection/>
    </xf>
    <xf numFmtId="190" fontId="0" fillId="0" borderId="0" xfId="23" applyNumberFormat="1" applyFont="1" applyBorder="1">
      <alignment/>
      <protection/>
    </xf>
    <xf numFmtId="38" fontId="12" fillId="0" borderId="0" xfId="22" applyNumberFormat="1" applyFont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3rdQTERLYREPORT" xfId="22"/>
    <cellStyle name="一般_MAcurrentmthYR2002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G3" sqref="G3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0.875" style="1" customWidth="1"/>
    <col min="6" max="6" width="14.375" style="1" customWidth="1"/>
    <col min="7" max="7" width="16.375" style="10" customWidth="1"/>
    <col min="8" max="8" width="12.625" style="10" bestFit="1" customWidth="1"/>
    <col min="9" max="16384" width="8.00390625" style="1" customWidth="1"/>
  </cols>
  <sheetData>
    <row r="1" spans="1:13" ht="15.75">
      <c r="A1" s="11" t="s">
        <v>60</v>
      </c>
      <c r="B1" s="12"/>
      <c r="C1" s="13"/>
      <c r="D1" s="13"/>
      <c r="E1" s="13"/>
      <c r="F1" s="13"/>
      <c r="G1" s="1"/>
      <c r="H1" s="15"/>
      <c r="I1" s="13"/>
      <c r="J1" s="16"/>
      <c r="K1" s="16"/>
      <c r="L1" s="16"/>
      <c r="M1" s="16"/>
    </row>
    <row r="2" spans="1:13" ht="15.75">
      <c r="A2" s="17" t="s">
        <v>0</v>
      </c>
      <c r="B2" s="12"/>
      <c r="C2" s="13"/>
      <c r="D2" s="13"/>
      <c r="E2" s="13"/>
      <c r="F2" s="13"/>
      <c r="G2" s="17"/>
      <c r="H2" s="15"/>
      <c r="I2" s="13"/>
      <c r="J2" s="16"/>
      <c r="K2" s="16"/>
      <c r="L2" s="16"/>
      <c r="M2" s="16"/>
    </row>
    <row r="3" spans="1:13" ht="15.75">
      <c r="A3" s="18" t="s">
        <v>58</v>
      </c>
      <c r="B3" s="12"/>
      <c r="C3" s="13"/>
      <c r="D3" s="13"/>
      <c r="E3" s="13"/>
      <c r="F3" s="16"/>
      <c r="G3" s="19"/>
      <c r="H3" s="20"/>
      <c r="I3" s="21"/>
      <c r="J3" s="22"/>
      <c r="K3" s="22"/>
      <c r="L3" s="22"/>
      <c r="M3" s="22"/>
    </row>
    <row r="4" spans="1:13" ht="15.75">
      <c r="A4" s="11" t="s">
        <v>8</v>
      </c>
      <c r="B4" s="23"/>
      <c r="C4" s="24"/>
      <c r="D4" s="24"/>
      <c r="E4" s="24"/>
      <c r="F4" s="24"/>
      <c r="G4" s="27"/>
      <c r="H4" s="14"/>
      <c r="I4" s="16"/>
      <c r="J4" s="16"/>
      <c r="K4" s="16"/>
      <c r="L4" s="16"/>
      <c r="M4" s="16"/>
    </row>
    <row r="5" spans="1:13" ht="15.75">
      <c r="A5" s="11" t="s">
        <v>127</v>
      </c>
      <c r="B5" s="23"/>
      <c r="C5" s="24"/>
      <c r="D5" s="24"/>
      <c r="E5" s="24"/>
      <c r="F5" s="24"/>
      <c r="G5" s="28"/>
      <c r="H5" s="14"/>
      <c r="I5" s="16"/>
      <c r="J5" s="16"/>
      <c r="K5" s="16"/>
      <c r="L5" s="16"/>
      <c r="M5" s="16"/>
    </row>
    <row r="6" spans="1:13" ht="15.75">
      <c r="A6" s="17"/>
      <c r="B6" s="23"/>
      <c r="C6" s="24"/>
      <c r="D6" s="24"/>
      <c r="E6" s="24"/>
      <c r="F6" s="24"/>
      <c r="G6" s="29" t="s">
        <v>154</v>
      </c>
      <c r="H6" s="30" t="s">
        <v>155</v>
      </c>
      <c r="I6" s="16"/>
      <c r="J6" s="16"/>
      <c r="K6" s="16"/>
      <c r="L6" s="16"/>
      <c r="M6" s="16"/>
    </row>
    <row r="7" spans="1:13" ht="15.75">
      <c r="A7" s="16"/>
      <c r="B7" s="16"/>
      <c r="C7" s="16"/>
      <c r="D7" s="16"/>
      <c r="E7" s="16"/>
      <c r="F7" s="16"/>
      <c r="G7" s="32" t="s">
        <v>126</v>
      </c>
      <c r="H7" s="32" t="s">
        <v>128</v>
      </c>
      <c r="I7" s="16"/>
      <c r="J7" s="16"/>
      <c r="K7" s="16"/>
      <c r="L7" s="16"/>
      <c r="M7" s="16"/>
    </row>
    <row r="8" spans="1:13" ht="15.75">
      <c r="A8" s="16"/>
      <c r="B8" s="16"/>
      <c r="C8" s="16"/>
      <c r="D8" s="16"/>
      <c r="E8" s="16"/>
      <c r="F8" s="16"/>
      <c r="G8" s="30" t="s">
        <v>1</v>
      </c>
      <c r="H8" s="30" t="s">
        <v>1</v>
      </c>
      <c r="I8" s="16"/>
      <c r="J8" s="16"/>
      <c r="K8" s="16"/>
      <c r="L8" s="16"/>
      <c r="M8" s="16"/>
    </row>
    <row r="9" spans="1:13" ht="15.75">
      <c r="A9" s="31" t="s">
        <v>70</v>
      </c>
      <c r="B9" s="16"/>
      <c r="C9" s="16"/>
      <c r="D9" s="16"/>
      <c r="E9" s="16"/>
      <c r="F9" s="16"/>
      <c r="G9" s="30"/>
      <c r="H9" s="14"/>
      <c r="I9" s="16"/>
      <c r="J9" s="16"/>
      <c r="K9" s="16"/>
      <c r="L9" s="16"/>
      <c r="M9" s="16"/>
    </row>
    <row r="10" spans="1:13" ht="8.25" customHeight="1">
      <c r="A10" s="16"/>
      <c r="B10" s="16"/>
      <c r="C10" s="16"/>
      <c r="D10" s="16"/>
      <c r="E10" s="16"/>
      <c r="F10" s="16"/>
      <c r="G10" s="14"/>
      <c r="H10" s="14"/>
      <c r="I10" s="16"/>
      <c r="J10" s="16"/>
      <c r="K10" s="16"/>
      <c r="L10" s="16"/>
      <c r="M10" s="16"/>
    </row>
    <row r="11" spans="1:13" ht="14.25" customHeight="1">
      <c r="A11" s="31" t="s">
        <v>71</v>
      </c>
      <c r="B11" s="16"/>
      <c r="C11" s="16"/>
      <c r="D11" s="16"/>
      <c r="E11" s="16"/>
      <c r="F11" s="16"/>
      <c r="G11" s="14"/>
      <c r="H11" s="14"/>
      <c r="I11" s="16"/>
      <c r="J11" s="16"/>
      <c r="K11" s="16"/>
      <c r="L11" s="16"/>
      <c r="M11" s="16"/>
    </row>
    <row r="12" spans="1:13" ht="15.75">
      <c r="A12" s="33"/>
      <c r="B12" s="16" t="s">
        <v>72</v>
      </c>
      <c r="C12" s="16"/>
      <c r="D12" s="16"/>
      <c r="E12" s="16"/>
      <c r="F12" s="16"/>
      <c r="G12" s="34">
        <v>71278</v>
      </c>
      <c r="H12" s="34">
        <v>65256</v>
      </c>
      <c r="I12" s="16"/>
      <c r="J12" s="16"/>
      <c r="K12" s="16"/>
      <c r="L12" s="16"/>
      <c r="M12" s="16"/>
    </row>
    <row r="13" spans="1:13" ht="15.75">
      <c r="A13" s="33"/>
      <c r="B13" s="16" t="s">
        <v>73</v>
      </c>
      <c r="C13" s="16"/>
      <c r="D13" s="16"/>
      <c r="E13" s="16"/>
      <c r="F13" s="16"/>
      <c r="G13" s="162">
        <v>4218</v>
      </c>
      <c r="H13" s="162">
        <v>4239.49</v>
      </c>
      <c r="I13" s="16"/>
      <c r="J13" s="16"/>
      <c r="K13" s="16"/>
      <c r="L13" s="16"/>
      <c r="M13" s="16"/>
    </row>
    <row r="14" spans="1:13" ht="15.75">
      <c r="A14" s="33"/>
      <c r="B14" s="16" t="s">
        <v>74</v>
      </c>
      <c r="C14" s="16"/>
      <c r="D14" s="16"/>
      <c r="E14" s="16"/>
      <c r="F14" s="16"/>
      <c r="G14" s="34">
        <v>6804</v>
      </c>
      <c r="H14" s="34">
        <v>6011.33</v>
      </c>
      <c r="I14" s="16"/>
      <c r="J14" s="16"/>
      <c r="K14" s="16"/>
      <c r="L14" s="16"/>
      <c r="M14" s="16"/>
    </row>
    <row r="15" spans="1:13" ht="15.75">
      <c r="A15" s="35"/>
      <c r="B15" s="33"/>
      <c r="C15" s="16"/>
      <c r="D15" s="16"/>
      <c r="E15" s="16"/>
      <c r="F15" s="16"/>
      <c r="G15" s="36">
        <f>SUM(G12:G14)</f>
        <v>82300</v>
      </c>
      <c r="H15" s="36">
        <f>SUM(H12:H14)</f>
        <v>75506.82</v>
      </c>
      <c r="I15" s="16"/>
      <c r="J15" s="16"/>
      <c r="K15" s="16"/>
      <c r="L15" s="16"/>
      <c r="M15" s="16"/>
    </row>
    <row r="16" spans="1:13" ht="15.75">
      <c r="A16" s="41" t="s">
        <v>75</v>
      </c>
      <c r="B16" s="16"/>
      <c r="C16" s="16"/>
      <c r="D16" s="16"/>
      <c r="E16" s="16"/>
      <c r="F16" s="16"/>
      <c r="G16" s="34"/>
      <c r="H16" s="34"/>
      <c r="I16" s="16"/>
      <c r="J16" s="16"/>
      <c r="K16" s="16"/>
      <c r="L16" s="16"/>
      <c r="M16" s="16"/>
    </row>
    <row r="17" spans="1:13" ht="15.75">
      <c r="A17" s="35"/>
      <c r="B17" s="37" t="s">
        <v>18</v>
      </c>
      <c r="C17" s="16"/>
      <c r="D17" s="16"/>
      <c r="E17" s="16"/>
      <c r="F17" s="16"/>
      <c r="G17" s="38">
        <v>13030</v>
      </c>
      <c r="H17" s="38">
        <v>12164</v>
      </c>
      <c r="I17" s="16"/>
      <c r="J17" s="16"/>
      <c r="K17" s="16"/>
      <c r="L17" s="16"/>
      <c r="M17" s="16"/>
    </row>
    <row r="18" spans="1:13" ht="15.75">
      <c r="A18" s="35"/>
      <c r="B18" s="37" t="s">
        <v>53</v>
      </c>
      <c r="C18" s="16"/>
      <c r="D18" s="16"/>
      <c r="E18" s="16"/>
      <c r="F18" s="16"/>
      <c r="G18" s="38">
        <v>31916</v>
      </c>
      <c r="H18" s="38">
        <v>33707</v>
      </c>
      <c r="I18" s="16"/>
      <c r="J18" s="16"/>
      <c r="K18" s="16"/>
      <c r="L18" s="16"/>
      <c r="M18" s="16"/>
    </row>
    <row r="19" spans="1:13" ht="15.75">
      <c r="A19" s="35"/>
      <c r="B19" s="37" t="s">
        <v>88</v>
      </c>
      <c r="C19" s="16"/>
      <c r="D19" s="16"/>
      <c r="E19" s="16"/>
      <c r="F19" s="16"/>
      <c r="G19" s="38">
        <v>6675</v>
      </c>
      <c r="H19" s="38">
        <v>4860</v>
      </c>
      <c r="I19" s="16"/>
      <c r="J19" s="16"/>
      <c r="K19" s="16"/>
      <c r="L19" s="16"/>
      <c r="M19" s="16"/>
    </row>
    <row r="20" spans="1:13" ht="15.75">
      <c r="A20" s="35"/>
      <c r="B20" s="37" t="s">
        <v>29</v>
      </c>
      <c r="C20" s="16"/>
      <c r="D20" s="16"/>
      <c r="E20" s="16"/>
      <c r="F20" s="16"/>
      <c r="G20" s="38">
        <v>25128</v>
      </c>
      <c r="H20" s="38">
        <v>19803</v>
      </c>
      <c r="I20" s="16"/>
      <c r="J20" s="16"/>
      <c r="K20" s="16"/>
      <c r="L20" s="16"/>
      <c r="M20" s="16"/>
    </row>
    <row r="21" spans="1:13" ht="15.75">
      <c r="A21" s="35"/>
      <c r="B21" s="37" t="s">
        <v>130</v>
      </c>
      <c r="C21" s="16"/>
      <c r="D21" s="16"/>
      <c r="E21" s="16"/>
      <c r="F21" s="16"/>
      <c r="G21" s="38">
        <v>1</v>
      </c>
      <c r="H21" s="38">
        <v>1</v>
      </c>
      <c r="I21" s="16"/>
      <c r="J21" s="16"/>
      <c r="K21" s="16"/>
      <c r="L21" s="16"/>
      <c r="M21" s="16"/>
    </row>
    <row r="22" spans="1:13" ht="15.75" customHeight="1">
      <c r="A22" s="35"/>
      <c r="B22" s="37" t="s">
        <v>19</v>
      </c>
      <c r="C22" s="16"/>
      <c r="D22" s="16"/>
      <c r="E22" s="16"/>
      <c r="F22" s="16"/>
      <c r="G22" s="38">
        <v>1350</v>
      </c>
      <c r="H22" s="38">
        <v>1350</v>
      </c>
      <c r="I22" s="16"/>
      <c r="J22" s="16"/>
      <c r="K22" s="16"/>
      <c r="L22" s="16"/>
      <c r="M22" s="39"/>
    </row>
    <row r="23" spans="1:13" ht="15.75" customHeight="1">
      <c r="A23" s="35"/>
      <c r="B23" s="37" t="s">
        <v>54</v>
      </c>
      <c r="C23" s="16"/>
      <c r="D23" s="16"/>
      <c r="E23" s="16"/>
      <c r="F23" s="16"/>
      <c r="G23" s="38">
        <v>1034</v>
      </c>
      <c r="H23" s="38">
        <v>1052</v>
      </c>
      <c r="I23" s="16"/>
      <c r="J23" s="16"/>
      <c r="K23" s="16"/>
      <c r="L23" s="16"/>
      <c r="M23" s="39"/>
    </row>
    <row r="24" spans="1:13" ht="15.75">
      <c r="A24" s="35"/>
      <c r="B24" s="37" t="s">
        <v>45</v>
      </c>
      <c r="C24" s="16"/>
      <c r="D24" s="16"/>
      <c r="E24" s="16"/>
      <c r="F24" s="16"/>
      <c r="G24" s="38">
        <v>4201</v>
      </c>
      <c r="H24" s="38">
        <v>6509</v>
      </c>
      <c r="I24" s="16"/>
      <c r="J24" s="16"/>
      <c r="K24" s="16"/>
      <c r="L24" s="16"/>
      <c r="M24" s="39"/>
    </row>
    <row r="25" spans="1:13" ht="15.75">
      <c r="A25" s="35"/>
      <c r="B25" s="33"/>
      <c r="C25" s="16"/>
      <c r="D25" s="16"/>
      <c r="E25" s="16"/>
      <c r="F25" s="16"/>
      <c r="G25" s="36">
        <f>SUM(G17:G24)</f>
        <v>83335</v>
      </c>
      <c r="H25" s="36">
        <f>SUM(H17:H24)</f>
        <v>79446</v>
      </c>
      <c r="I25" s="16"/>
      <c r="J25" s="16"/>
      <c r="K25" s="16"/>
      <c r="L25" s="16"/>
      <c r="M25" s="40"/>
    </row>
    <row r="26" spans="1:13" ht="15.75">
      <c r="A26" s="35"/>
      <c r="B26" s="33"/>
      <c r="C26" s="16"/>
      <c r="D26" s="16"/>
      <c r="E26" s="16"/>
      <c r="F26" s="16"/>
      <c r="G26" s="38"/>
      <c r="H26" s="38"/>
      <c r="I26" s="16"/>
      <c r="J26" s="16"/>
      <c r="K26" s="16"/>
      <c r="L26" s="16"/>
      <c r="M26" s="40"/>
    </row>
    <row r="27" spans="1:13" ht="15.75">
      <c r="A27" s="47" t="s">
        <v>131</v>
      </c>
      <c r="B27" s="33"/>
      <c r="C27" s="16"/>
      <c r="D27" s="16"/>
      <c r="E27" s="16"/>
      <c r="F27" s="16"/>
      <c r="G27" s="38">
        <v>1474</v>
      </c>
      <c r="H27" s="38">
        <v>1633</v>
      </c>
      <c r="I27" s="16"/>
      <c r="J27" s="16"/>
      <c r="K27" s="16"/>
      <c r="L27" s="16"/>
      <c r="M27" s="40"/>
    </row>
    <row r="28" spans="1:13" ht="16.5" thickBot="1">
      <c r="A28" s="47" t="s">
        <v>76</v>
      </c>
      <c r="B28" s="33"/>
      <c r="C28" s="16"/>
      <c r="D28" s="16"/>
      <c r="E28" s="16"/>
      <c r="F28" s="16"/>
      <c r="G28" s="48">
        <f>G15+G25+G27</f>
        <v>167109</v>
      </c>
      <c r="H28" s="48">
        <f>H15+H25+H27</f>
        <v>156585.82</v>
      </c>
      <c r="I28" s="16"/>
      <c r="J28" s="16"/>
      <c r="K28" s="16"/>
      <c r="L28" s="16"/>
      <c r="M28" s="40"/>
    </row>
    <row r="29" spans="1:13" ht="9.75" customHeight="1" thickTop="1">
      <c r="A29" s="33"/>
      <c r="B29" s="16"/>
      <c r="C29" s="16"/>
      <c r="D29" s="16"/>
      <c r="E29" s="16"/>
      <c r="F29" s="16"/>
      <c r="G29" s="38"/>
      <c r="H29" s="38"/>
      <c r="I29" s="16"/>
      <c r="J29" s="16"/>
      <c r="K29" s="16"/>
      <c r="L29" s="16"/>
      <c r="M29" s="39"/>
    </row>
    <row r="30" spans="1:13" ht="15.75">
      <c r="A30" s="41" t="s">
        <v>77</v>
      </c>
      <c r="B30" s="16"/>
      <c r="C30" s="16"/>
      <c r="D30" s="16"/>
      <c r="E30" s="16"/>
      <c r="F30" s="16"/>
      <c r="G30" s="38"/>
      <c r="H30" s="38"/>
      <c r="I30" s="16"/>
      <c r="J30" s="16"/>
      <c r="K30" s="16"/>
      <c r="L30" s="16"/>
      <c r="M30" s="39"/>
    </row>
    <row r="31" spans="1:13" ht="9.75" customHeight="1">
      <c r="A31" s="33"/>
      <c r="B31" s="16"/>
      <c r="C31" s="16"/>
      <c r="D31" s="16"/>
      <c r="E31" s="16"/>
      <c r="F31" s="16"/>
      <c r="G31" s="38"/>
      <c r="H31" s="38"/>
      <c r="I31" s="16"/>
      <c r="J31" s="16"/>
      <c r="K31" s="16"/>
      <c r="L31" s="16"/>
      <c r="M31" s="39"/>
    </row>
    <row r="32" spans="1:13" ht="15.75">
      <c r="A32" s="41" t="s">
        <v>78</v>
      </c>
      <c r="B32" s="16"/>
      <c r="C32" s="16"/>
      <c r="D32" s="16"/>
      <c r="E32" s="16"/>
      <c r="F32" s="16"/>
      <c r="G32" s="38"/>
      <c r="H32" s="38"/>
      <c r="I32" s="16"/>
      <c r="J32" s="16"/>
      <c r="K32" s="16"/>
      <c r="L32" s="16"/>
      <c r="M32" s="39"/>
    </row>
    <row r="33" spans="1:13" ht="15.75">
      <c r="A33" s="41"/>
      <c r="B33" s="16" t="s">
        <v>79</v>
      </c>
      <c r="C33" s="16"/>
      <c r="D33" s="16"/>
      <c r="E33" s="16"/>
      <c r="F33" s="16"/>
      <c r="G33" s="38">
        <v>55000</v>
      </c>
      <c r="H33" s="38">
        <v>55000</v>
      </c>
      <c r="I33" s="16"/>
      <c r="J33" s="16"/>
      <c r="K33" s="16"/>
      <c r="L33" s="16"/>
      <c r="M33" s="39"/>
    </row>
    <row r="34" spans="1:13" ht="15.75">
      <c r="A34" s="41"/>
      <c r="B34" s="16" t="s">
        <v>80</v>
      </c>
      <c r="C34" s="16"/>
      <c r="D34" s="16"/>
      <c r="E34" s="16"/>
      <c r="F34" s="16"/>
      <c r="G34" s="38">
        <v>1088</v>
      </c>
      <c r="H34" s="38">
        <v>1088</v>
      </c>
      <c r="I34" s="16"/>
      <c r="J34" s="16"/>
      <c r="K34" s="16"/>
      <c r="L34" s="16"/>
      <c r="M34" s="39"/>
    </row>
    <row r="35" spans="1:13" ht="15.75">
      <c r="A35" s="41"/>
      <c r="B35" s="16" t="s">
        <v>81</v>
      </c>
      <c r="C35" s="16"/>
      <c r="D35" s="16"/>
      <c r="E35" s="16"/>
      <c r="F35" s="16"/>
      <c r="G35" s="38">
        <v>-48</v>
      </c>
      <c r="H35" s="38">
        <v>-48</v>
      </c>
      <c r="I35" s="16"/>
      <c r="J35" s="16"/>
      <c r="K35" s="16"/>
      <c r="L35" s="16"/>
      <c r="M35" s="39"/>
    </row>
    <row r="36" spans="1:13" ht="15.75">
      <c r="A36" s="41"/>
      <c r="B36" s="16" t="s">
        <v>151</v>
      </c>
      <c r="C36" s="16"/>
      <c r="D36" s="16"/>
      <c r="E36" s="16"/>
      <c r="F36" s="16"/>
      <c r="G36" s="38">
        <v>-218</v>
      </c>
      <c r="H36" s="38">
        <v>-81</v>
      </c>
      <c r="I36" s="16"/>
      <c r="J36" s="16"/>
      <c r="K36" s="16"/>
      <c r="L36" s="16"/>
      <c r="M36" s="39"/>
    </row>
    <row r="37" spans="1:13" ht="15.75">
      <c r="A37" s="41"/>
      <c r="B37" s="16" t="s">
        <v>82</v>
      </c>
      <c r="C37" s="16"/>
      <c r="D37" s="16"/>
      <c r="E37" s="16"/>
      <c r="F37" s="16"/>
      <c r="G37" s="38">
        <f>+'EQUITY '!H24</f>
        <v>13187</v>
      </c>
      <c r="H37" s="38">
        <v>13171</v>
      </c>
      <c r="I37" s="16"/>
      <c r="J37" s="16"/>
      <c r="K37" s="16"/>
      <c r="L37" s="16"/>
      <c r="M37" s="39"/>
    </row>
    <row r="38" spans="1:13" ht="15.75">
      <c r="A38" s="41"/>
      <c r="B38" s="31"/>
      <c r="C38" s="16"/>
      <c r="D38" s="16"/>
      <c r="E38" s="16"/>
      <c r="F38" s="16"/>
      <c r="G38" s="173">
        <f>SUM(G33:G37)</f>
        <v>69009</v>
      </c>
      <c r="H38" s="173">
        <f>SUM(H33:H37)</f>
        <v>69130</v>
      </c>
      <c r="I38" s="16"/>
      <c r="J38" s="16"/>
      <c r="K38" s="16"/>
      <c r="L38" s="16"/>
      <c r="M38" s="39"/>
    </row>
    <row r="39" spans="1:13" ht="15.75">
      <c r="A39" s="41"/>
      <c r="B39" s="31" t="s">
        <v>63</v>
      </c>
      <c r="C39" s="16"/>
      <c r="D39" s="16"/>
      <c r="E39" s="16"/>
      <c r="F39" s="16"/>
      <c r="G39" s="38">
        <v>1119</v>
      </c>
      <c r="H39" s="38">
        <v>0</v>
      </c>
      <c r="I39" s="16"/>
      <c r="J39" s="16"/>
      <c r="K39" s="16"/>
      <c r="L39" s="16"/>
      <c r="M39" s="39"/>
    </row>
    <row r="40" spans="1:13" ht="16.5" thickBot="1">
      <c r="A40" s="41"/>
      <c r="B40" s="31" t="s">
        <v>83</v>
      </c>
      <c r="C40" s="16"/>
      <c r="D40" s="16"/>
      <c r="E40" s="16"/>
      <c r="F40" s="16"/>
      <c r="G40" s="48">
        <f>+G38+G39</f>
        <v>70128</v>
      </c>
      <c r="H40" s="48">
        <f>SUM(H38:H39)</f>
        <v>69130</v>
      </c>
      <c r="I40" s="16"/>
      <c r="J40" s="16"/>
      <c r="K40" s="16"/>
      <c r="L40" s="16"/>
      <c r="M40" s="39"/>
    </row>
    <row r="41" spans="1:13" ht="16.5" thickTop="1">
      <c r="A41" s="41"/>
      <c r="B41" s="16"/>
      <c r="C41" s="16"/>
      <c r="D41" s="16"/>
      <c r="E41" s="16"/>
      <c r="F41" s="16"/>
      <c r="G41" s="38"/>
      <c r="H41" s="38"/>
      <c r="I41" s="16"/>
      <c r="J41" s="16"/>
      <c r="K41" s="16"/>
      <c r="L41" s="16"/>
      <c r="M41" s="39"/>
    </row>
    <row r="42" spans="1:13" ht="15.75">
      <c r="A42" s="41" t="s">
        <v>84</v>
      </c>
      <c r="B42" s="16"/>
      <c r="C42" s="16"/>
      <c r="D42" s="16"/>
      <c r="E42" s="16"/>
      <c r="F42" s="16"/>
      <c r="G42" s="38"/>
      <c r="H42" s="38"/>
      <c r="I42" s="16"/>
      <c r="J42" s="16"/>
      <c r="K42" s="16"/>
      <c r="L42" s="16"/>
      <c r="M42" s="39"/>
    </row>
    <row r="43" spans="1:13" ht="15.75">
      <c r="A43" s="41"/>
      <c r="B43" s="16" t="s">
        <v>56</v>
      </c>
      <c r="C43" s="16"/>
      <c r="D43" s="16"/>
      <c r="E43" s="16"/>
      <c r="F43" s="16"/>
      <c r="G43" s="38">
        <v>9359</v>
      </c>
      <c r="H43" s="38">
        <v>10334</v>
      </c>
      <c r="I43" s="16"/>
      <c r="J43" s="16"/>
      <c r="K43" s="16"/>
      <c r="L43" s="16"/>
      <c r="M43" s="39"/>
    </row>
    <row r="44" spans="1:13" ht="15.75">
      <c r="A44" s="41"/>
      <c r="B44" s="16" t="s">
        <v>86</v>
      </c>
      <c r="C44" s="16"/>
      <c r="D44" s="16"/>
      <c r="E44" s="16"/>
      <c r="F44" s="16"/>
      <c r="G44" s="38">
        <v>463</v>
      </c>
      <c r="H44" s="38">
        <v>568</v>
      </c>
      <c r="I44" s="16"/>
      <c r="J44" s="16"/>
      <c r="K44" s="16"/>
      <c r="L44" s="16"/>
      <c r="M44" s="39"/>
    </row>
    <row r="45" spans="1:13" ht="15.75">
      <c r="A45" s="41"/>
      <c r="B45" s="16" t="s">
        <v>89</v>
      </c>
      <c r="C45" s="16"/>
      <c r="D45" s="16"/>
      <c r="E45" s="16"/>
      <c r="F45" s="16"/>
      <c r="G45" s="38">
        <v>7247</v>
      </c>
      <c r="H45" s="38">
        <v>7247</v>
      </c>
      <c r="I45" s="16"/>
      <c r="J45" s="16"/>
      <c r="K45" s="16"/>
      <c r="L45" s="16"/>
      <c r="M45" s="39"/>
    </row>
    <row r="46" spans="1:13" ht="15.75">
      <c r="A46" s="41"/>
      <c r="B46" s="16"/>
      <c r="C46" s="16"/>
      <c r="D46" s="16"/>
      <c r="E46" s="16"/>
      <c r="F46" s="16"/>
      <c r="G46" s="36">
        <f>SUM(G43:G45)</f>
        <v>17069</v>
      </c>
      <c r="H46" s="36">
        <f>SUM(H43:H45)</f>
        <v>18149</v>
      </c>
      <c r="I46" s="16"/>
      <c r="J46" s="16"/>
      <c r="K46" s="16"/>
      <c r="L46" s="16"/>
      <c r="M46" s="39"/>
    </row>
    <row r="47" spans="1:13" ht="11.25" customHeight="1">
      <c r="A47" s="41"/>
      <c r="B47" s="16"/>
      <c r="C47" s="16"/>
      <c r="D47" s="16"/>
      <c r="E47" s="16"/>
      <c r="F47" s="16"/>
      <c r="G47" s="38"/>
      <c r="H47" s="38"/>
      <c r="I47" s="16"/>
      <c r="J47" s="16"/>
      <c r="K47" s="16"/>
      <c r="L47" s="16"/>
      <c r="M47" s="39"/>
    </row>
    <row r="48" spans="1:13" ht="15.75">
      <c r="A48" s="41" t="s">
        <v>85</v>
      </c>
      <c r="B48" s="16"/>
      <c r="C48" s="16"/>
      <c r="D48" s="16"/>
      <c r="E48" s="16"/>
      <c r="F48" s="16"/>
      <c r="G48" s="38"/>
      <c r="H48" s="38"/>
      <c r="I48" s="16"/>
      <c r="J48" s="16"/>
      <c r="K48" s="16"/>
      <c r="L48" s="16"/>
      <c r="M48" s="39"/>
    </row>
    <row r="49" spans="1:13" ht="15.75">
      <c r="A49" s="35"/>
      <c r="B49" s="37" t="s">
        <v>55</v>
      </c>
      <c r="C49" s="16"/>
      <c r="D49" s="16"/>
      <c r="E49" s="16"/>
      <c r="F49" s="16"/>
      <c r="G49" s="38">
        <v>17292</v>
      </c>
      <c r="H49" s="38">
        <v>21718</v>
      </c>
      <c r="I49" s="16"/>
      <c r="J49" s="16"/>
      <c r="K49" s="16"/>
      <c r="L49" s="16"/>
      <c r="M49" s="16"/>
    </row>
    <row r="50" spans="1:13" ht="15.75">
      <c r="A50" s="35"/>
      <c r="B50" s="37" t="s">
        <v>87</v>
      </c>
      <c r="C50" s="16"/>
      <c r="D50" s="16"/>
      <c r="E50" s="16"/>
      <c r="F50" s="16"/>
      <c r="G50" s="38">
        <v>10683</v>
      </c>
      <c r="H50" s="38">
        <v>10783</v>
      </c>
      <c r="I50" s="16"/>
      <c r="J50" s="16"/>
      <c r="K50" s="16"/>
      <c r="L50" s="16"/>
      <c r="M50" s="16"/>
    </row>
    <row r="51" spans="1:13" ht="15.75">
      <c r="A51" s="35"/>
      <c r="B51" s="37" t="s">
        <v>56</v>
      </c>
      <c r="C51" s="16"/>
      <c r="D51" s="16"/>
      <c r="E51" s="16"/>
      <c r="F51" s="16"/>
      <c r="G51" s="38">
        <v>5194</v>
      </c>
      <c r="H51" s="38">
        <v>5534</v>
      </c>
      <c r="I51" s="16"/>
      <c r="J51" s="16"/>
      <c r="K51" s="16"/>
      <c r="L51" s="16"/>
      <c r="M51" s="16"/>
    </row>
    <row r="52" spans="1:13" ht="15.75">
      <c r="A52" s="35"/>
      <c r="B52" s="37" t="s">
        <v>134</v>
      </c>
      <c r="C52" s="16"/>
      <c r="D52" s="16"/>
      <c r="E52" s="16"/>
      <c r="F52" s="16"/>
      <c r="G52" s="38">
        <v>4372</v>
      </c>
      <c r="H52" s="38">
        <v>888</v>
      </c>
      <c r="I52" s="16"/>
      <c r="J52" s="16"/>
      <c r="K52" s="16"/>
      <c r="L52" s="16"/>
      <c r="M52" s="16"/>
    </row>
    <row r="53" spans="1:13" ht="15.75">
      <c r="A53" s="35"/>
      <c r="B53" s="37" t="s">
        <v>133</v>
      </c>
      <c r="C53" s="16"/>
      <c r="D53" s="16"/>
      <c r="E53" s="16"/>
      <c r="F53" s="16"/>
      <c r="G53" s="38">
        <v>2911</v>
      </c>
      <c r="H53" s="38">
        <v>5626</v>
      </c>
      <c r="I53" s="16"/>
      <c r="J53" s="16"/>
      <c r="K53" s="16"/>
      <c r="L53" s="16"/>
      <c r="M53" s="16"/>
    </row>
    <row r="54" spans="1:13" ht="15.75">
      <c r="A54" s="35"/>
      <c r="B54" s="37" t="s">
        <v>132</v>
      </c>
      <c r="C54" s="16"/>
      <c r="D54" s="16"/>
      <c r="E54" s="16"/>
      <c r="F54" s="16"/>
      <c r="G54" s="38">
        <v>39376</v>
      </c>
      <c r="H54" s="38">
        <v>24352</v>
      </c>
      <c r="I54" s="16"/>
      <c r="J54" s="16"/>
      <c r="K54" s="16"/>
      <c r="L54" s="16"/>
      <c r="M54" s="16"/>
    </row>
    <row r="55" spans="1:13" ht="15.75">
      <c r="A55" s="35"/>
      <c r="B55" s="16" t="s">
        <v>26</v>
      </c>
      <c r="C55" s="16"/>
      <c r="D55" s="16"/>
      <c r="E55" s="16"/>
      <c r="F55" s="16"/>
      <c r="G55" s="38">
        <v>303</v>
      </c>
      <c r="H55" s="38">
        <v>362</v>
      </c>
      <c r="I55" s="16"/>
      <c r="J55" s="16"/>
      <c r="K55" s="16"/>
      <c r="L55" s="16"/>
      <c r="M55" s="16"/>
    </row>
    <row r="56" spans="1:13" ht="15.75">
      <c r="A56" s="35"/>
      <c r="B56" s="37" t="s">
        <v>152</v>
      </c>
      <c r="C56" s="16"/>
      <c r="D56" s="16"/>
      <c r="E56" s="16"/>
      <c r="F56" s="16"/>
      <c r="G56" s="38">
        <v>-256</v>
      </c>
      <c r="H56" s="38">
        <v>2</v>
      </c>
      <c r="I56" s="16"/>
      <c r="J56" s="16"/>
      <c r="K56" s="16"/>
      <c r="L56" s="16"/>
      <c r="M56" s="16"/>
    </row>
    <row r="57" spans="1:13" ht="15.75">
      <c r="A57" s="35"/>
      <c r="B57" s="33"/>
      <c r="C57" s="16"/>
      <c r="D57" s="16"/>
      <c r="E57" s="16"/>
      <c r="F57" s="16"/>
      <c r="G57" s="36">
        <f>SUM(G49:G56)</f>
        <v>79875</v>
      </c>
      <c r="H57" s="36">
        <f>SUM(H49:H56)</f>
        <v>69265</v>
      </c>
      <c r="I57" s="16"/>
      <c r="J57" s="16"/>
      <c r="K57" s="16"/>
      <c r="L57" s="16"/>
      <c r="M57" s="16"/>
    </row>
    <row r="58" spans="1:13" ht="9" customHeight="1">
      <c r="A58" s="35"/>
      <c r="B58" s="33"/>
      <c r="C58" s="16"/>
      <c r="D58" s="16"/>
      <c r="E58" s="16"/>
      <c r="F58" s="16"/>
      <c r="G58" s="38"/>
      <c r="H58" s="38"/>
      <c r="I58" s="16"/>
      <c r="J58" s="16"/>
      <c r="K58" s="16"/>
      <c r="L58" s="16"/>
      <c r="M58" s="16"/>
    </row>
    <row r="59" spans="1:13" ht="15.75">
      <c r="A59" s="47" t="s">
        <v>153</v>
      </c>
      <c r="B59" s="33"/>
      <c r="C59" s="16"/>
      <c r="D59" s="16"/>
      <c r="E59" s="16"/>
      <c r="F59" s="16"/>
      <c r="G59" s="38">
        <v>37</v>
      </c>
      <c r="H59" s="38">
        <v>42</v>
      </c>
      <c r="I59" s="16"/>
      <c r="J59" s="16"/>
      <c r="K59" s="16"/>
      <c r="L59" s="16"/>
      <c r="M59" s="16"/>
    </row>
    <row r="60" spans="1:13" ht="15.75">
      <c r="A60" s="47" t="s">
        <v>90</v>
      </c>
      <c r="B60" s="33"/>
      <c r="C60" s="16"/>
      <c r="D60" s="16"/>
      <c r="E60" s="16"/>
      <c r="F60" s="16"/>
      <c r="G60" s="36">
        <f>G46+G57+G59</f>
        <v>96981</v>
      </c>
      <c r="H60" s="36">
        <f>H46+H57+H59</f>
        <v>87456</v>
      </c>
      <c r="I60" s="16"/>
      <c r="J60" s="16"/>
      <c r="K60" s="16"/>
      <c r="L60" s="16"/>
      <c r="M60" s="16"/>
    </row>
    <row r="61" spans="1:13" ht="9.75" customHeight="1">
      <c r="A61" s="35"/>
      <c r="B61" s="33"/>
      <c r="C61" s="16"/>
      <c r="D61" s="16"/>
      <c r="E61" s="16"/>
      <c r="F61" s="16"/>
      <c r="G61" s="38"/>
      <c r="H61" s="38"/>
      <c r="I61" s="16"/>
      <c r="J61" s="16"/>
      <c r="K61" s="16"/>
      <c r="L61" s="16"/>
      <c r="M61" s="16"/>
    </row>
    <row r="62" spans="1:13" ht="16.5" thickBot="1">
      <c r="A62" s="47" t="s">
        <v>91</v>
      </c>
      <c r="B62" s="33"/>
      <c r="C62" s="16"/>
      <c r="D62" s="16"/>
      <c r="E62" s="16"/>
      <c r="F62" s="16"/>
      <c r="G62" s="48">
        <f>+G40+G60</f>
        <v>167109</v>
      </c>
      <c r="H62" s="48">
        <f>H38+H60</f>
        <v>156586</v>
      </c>
      <c r="I62" s="16"/>
      <c r="J62" s="16"/>
      <c r="K62" s="16"/>
      <c r="L62" s="16"/>
      <c r="M62" s="16"/>
    </row>
    <row r="63" spans="1:13" ht="10.5" customHeight="1" thickTop="1">
      <c r="A63" s="35"/>
      <c r="B63" s="33"/>
      <c r="C63" s="16"/>
      <c r="D63" s="16"/>
      <c r="E63" s="16"/>
      <c r="F63" s="16"/>
      <c r="G63" s="38"/>
      <c r="H63" s="38"/>
      <c r="I63" s="16"/>
      <c r="J63" s="16"/>
      <c r="K63" s="16"/>
      <c r="L63" s="16"/>
      <c r="M63" s="16"/>
    </row>
    <row r="64" spans="1:13" s="4" customFormat="1" ht="15.75">
      <c r="A64" s="42" t="s">
        <v>123</v>
      </c>
      <c r="B64" s="43"/>
      <c r="C64" s="43"/>
      <c r="D64" s="43"/>
      <c r="E64" s="43"/>
      <c r="F64" s="43"/>
      <c r="G64" s="44">
        <f>G40/G33</f>
        <v>1.2750545454545454</v>
      </c>
      <c r="H64" s="44">
        <f>H38/H33</f>
        <v>1.256909090909091</v>
      </c>
      <c r="I64" s="31"/>
      <c r="J64" s="31"/>
      <c r="K64" s="31"/>
      <c r="L64" s="31"/>
      <c r="M64" s="31"/>
    </row>
    <row r="65" spans="1:13" s="4" customFormat="1" ht="12" customHeight="1">
      <c r="A65" s="42"/>
      <c r="B65" s="43"/>
      <c r="C65" s="43"/>
      <c r="D65" s="43"/>
      <c r="E65" s="43"/>
      <c r="F65" s="43"/>
      <c r="G65" s="44"/>
      <c r="H65" s="44"/>
      <c r="I65" s="31"/>
      <c r="J65" s="31"/>
      <c r="K65" s="31"/>
      <c r="L65" s="31"/>
      <c r="M65" s="31"/>
    </row>
    <row r="66" spans="1:13" ht="3.75" customHeight="1">
      <c r="A66" s="16"/>
      <c r="B66" s="16"/>
      <c r="C66" s="16"/>
      <c r="D66" s="16"/>
      <c r="E66" s="16"/>
      <c r="F66" s="16"/>
      <c r="G66" s="14"/>
      <c r="H66" s="14"/>
      <c r="I66" s="16"/>
      <c r="J66" s="16"/>
      <c r="K66" s="16"/>
      <c r="L66" s="16"/>
      <c r="M66" s="16"/>
    </row>
    <row r="67" spans="1:13" ht="1.5" customHeight="1">
      <c r="A67" s="16"/>
      <c r="B67" s="16"/>
      <c r="C67" s="16"/>
      <c r="D67" s="16"/>
      <c r="E67" s="16"/>
      <c r="F67" s="16"/>
      <c r="G67" s="14"/>
      <c r="H67" s="14"/>
      <c r="I67" s="16"/>
      <c r="J67" s="16"/>
      <c r="K67" s="16"/>
      <c r="L67" s="16"/>
      <c r="M67" s="16"/>
    </row>
    <row r="68" spans="1:13" ht="15.75">
      <c r="A68" s="31" t="s">
        <v>28</v>
      </c>
      <c r="B68" s="31"/>
      <c r="C68" s="31"/>
      <c r="D68" s="31"/>
      <c r="E68" s="45"/>
      <c r="F68" s="45"/>
      <c r="G68" s="46"/>
      <c r="H68" s="46"/>
      <c r="I68" s="16"/>
      <c r="J68" s="16"/>
      <c r="K68" s="16"/>
      <c r="L68" s="16"/>
      <c r="M68" s="16"/>
    </row>
    <row r="69" spans="1:13" ht="15.75">
      <c r="A69" s="31" t="s">
        <v>92</v>
      </c>
      <c r="B69" s="31"/>
      <c r="C69" s="31"/>
      <c r="D69" s="31"/>
      <c r="E69" s="45"/>
      <c r="F69" s="45"/>
      <c r="G69" s="46"/>
      <c r="H69" s="46"/>
      <c r="I69" s="16"/>
      <c r="J69" s="16"/>
      <c r="K69" s="16"/>
      <c r="L69" s="16"/>
      <c r="M69" s="16"/>
    </row>
    <row r="70" spans="1:13" ht="15.75">
      <c r="A70" s="31" t="s">
        <v>135</v>
      </c>
      <c r="B70" s="16"/>
      <c r="C70" s="16"/>
      <c r="D70" s="16"/>
      <c r="E70" s="16"/>
      <c r="F70" s="16"/>
      <c r="G70" s="14"/>
      <c r="H70" s="14"/>
      <c r="I70" s="16"/>
      <c r="J70" s="16"/>
      <c r="K70" s="16"/>
      <c r="L70" s="16"/>
      <c r="M70" s="16"/>
    </row>
    <row r="71" spans="1:13" ht="15.75">
      <c r="A71" s="16"/>
      <c r="B71" s="16"/>
      <c r="C71" s="16"/>
      <c r="D71" s="16"/>
      <c r="E71" s="16"/>
      <c r="F71" s="16"/>
      <c r="G71" s="14"/>
      <c r="H71" s="14"/>
      <c r="I71" s="16"/>
      <c r="J71" s="16"/>
      <c r="K71" s="16"/>
      <c r="L71" s="16"/>
      <c r="M71" s="16"/>
    </row>
    <row r="72" spans="1:13" ht="15.75">
      <c r="A72" s="16"/>
      <c r="B72" s="16"/>
      <c r="C72" s="16"/>
      <c r="D72" s="16"/>
      <c r="E72" s="16"/>
      <c r="F72" s="16"/>
      <c r="G72" s="14"/>
      <c r="H72" s="14"/>
      <c r="I72" s="16"/>
      <c r="J72" s="16"/>
      <c r="K72" s="16"/>
      <c r="L72" s="16"/>
      <c r="M72" s="16"/>
    </row>
    <row r="73" spans="1:13" ht="15.75">
      <c r="A73" s="16"/>
      <c r="B73" s="16"/>
      <c r="C73" s="16"/>
      <c r="D73" s="16"/>
      <c r="E73" s="16"/>
      <c r="F73" s="16"/>
      <c r="G73" s="14"/>
      <c r="H73" s="14"/>
      <c r="I73" s="16"/>
      <c r="J73" s="16"/>
      <c r="K73" s="16"/>
      <c r="L73" s="16"/>
      <c r="M73" s="16"/>
    </row>
    <row r="74" spans="1:13" ht="15.75">
      <c r="A74" s="16"/>
      <c r="B74" s="16"/>
      <c r="C74" s="16"/>
      <c r="D74" s="16"/>
      <c r="E74" s="16"/>
      <c r="F74" s="16"/>
      <c r="G74" s="14"/>
      <c r="H74" s="14"/>
      <c r="I74" s="16"/>
      <c r="J74" s="16"/>
      <c r="K74" s="16"/>
      <c r="L74" s="16"/>
      <c r="M74" s="16"/>
    </row>
    <row r="75" spans="1:13" ht="15.75">
      <c r="A75" s="16"/>
      <c r="B75" s="16"/>
      <c r="C75" s="16"/>
      <c r="D75" s="16"/>
      <c r="E75" s="16"/>
      <c r="F75" s="16"/>
      <c r="G75" s="14"/>
      <c r="H75" s="14"/>
      <c r="I75" s="16"/>
      <c r="J75" s="16"/>
      <c r="K75" s="16"/>
      <c r="L75" s="16"/>
      <c r="M75" s="16"/>
    </row>
    <row r="76" spans="1:13" ht="15.75">
      <c r="A76" s="16"/>
      <c r="B76" s="16"/>
      <c r="C76" s="16"/>
      <c r="D76" s="16"/>
      <c r="E76" s="16"/>
      <c r="F76" s="16"/>
      <c r="G76" s="14"/>
      <c r="H76" s="14"/>
      <c r="I76" s="16"/>
      <c r="J76" s="16"/>
      <c r="K76" s="16"/>
      <c r="L76" s="16"/>
      <c r="M76" s="16"/>
    </row>
    <row r="77" spans="1:13" ht="15.75">
      <c r="A77" s="16"/>
      <c r="B77" s="16"/>
      <c r="C77" s="16"/>
      <c r="D77" s="16"/>
      <c r="E77" s="16"/>
      <c r="F77" s="16"/>
      <c r="G77" s="14"/>
      <c r="H77" s="14"/>
      <c r="I77" s="16"/>
      <c r="J77" s="16"/>
      <c r="K77" s="16"/>
      <c r="L77" s="16"/>
      <c r="M77" s="16"/>
    </row>
    <row r="78" spans="1:13" ht="15.75">
      <c r="A78" s="16"/>
      <c r="B78" s="16"/>
      <c r="C78" s="16"/>
      <c r="D78" s="16"/>
      <c r="E78" s="16"/>
      <c r="F78" s="16"/>
      <c r="G78" s="14"/>
      <c r="H78" s="14"/>
      <c r="I78" s="16"/>
      <c r="J78" s="16"/>
      <c r="K78" s="16"/>
      <c r="L78" s="16"/>
      <c r="M78" s="16"/>
    </row>
    <row r="79" spans="1:13" ht="15.75">
      <c r="A79" s="16"/>
      <c r="B79" s="16"/>
      <c r="C79" s="16"/>
      <c r="D79" s="16"/>
      <c r="E79" s="16"/>
      <c r="F79" s="16"/>
      <c r="G79" s="14"/>
      <c r="H79" s="14"/>
      <c r="I79" s="16"/>
      <c r="J79" s="16"/>
      <c r="K79" s="16"/>
      <c r="L79" s="16"/>
      <c r="M79" s="16"/>
    </row>
    <row r="80" spans="1:13" ht="15.75">
      <c r="A80" s="16"/>
      <c r="B80" s="16"/>
      <c r="C80" s="16"/>
      <c r="D80" s="16"/>
      <c r="E80" s="16"/>
      <c r="F80" s="16"/>
      <c r="G80" s="14"/>
      <c r="H80" s="14"/>
      <c r="I80" s="16"/>
      <c r="J80" s="16"/>
      <c r="K80" s="16"/>
      <c r="L80" s="16"/>
      <c r="M80" s="16"/>
    </row>
    <row r="81" spans="1:13" ht="15.75">
      <c r="A81" s="16"/>
      <c r="B81" s="16"/>
      <c r="C81" s="16"/>
      <c r="D81" s="16"/>
      <c r="E81" s="16"/>
      <c r="F81" s="16"/>
      <c r="G81" s="14"/>
      <c r="H81" s="14"/>
      <c r="I81" s="16"/>
      <c r="J81" s="16"/>
      <c r="K81" s="16"/>
      <c r="L81" s="16"/>
      <c r="M81" s="16"/>
    </row>
    <row r="82" spans="1:13" ht="15.75">
      <c r="A82" s="16"/>
      <c r="B82" s="16"/>
      <c r="C82" s="16"/>
      <c r="D82" s="16"/>
      <c r="E82" s="16"/>
      <c r="F82" s="16"/>
      <c r="G82" s="14"/>
      <c r="H82" s="14"/>
      <c r="I82" s="16"/>
      <c r="J82" s="16"/>
      <c r="K82" s="16"/>
      <c r="L82" s="16"/>
      <c r="M82" s="16"/>
    </row>
  </sheetData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workbookViewId="0" topLeftCell="A1">
      <selection activeCell="N9" sqref="N9"/>
    </sheetView>
  </sheetViews>
  <sheetFormatPr defaultColWidth="9.00390625" defaultRowHeight="15.75"/>
  <cols>
    <col min="1" max="1" width="4.75390625" style="1" customWidth="1"/>
    <col min="2" max="2" width="10.75390625" style="1" customWidth="1"/>
    <col min="3" max="3" width="5.625" style="1" customWidth="1"/>
    <col min="4" max="4" width="7.00390625" style="1" customWidth="1"/>
    <col min="5" max="5" width="2.125" style="1" customWidth="1"/>
    <col min="6" max="6" width="13.00390625" style="3" bestFit="1" customWidth="1"/>
    <col min="7" max="7" width="16.875" style="3" bestFit="1" customWidth="1"/>
    <col min="8" max="8" width="12.625" style="9" bestFit="1" customWidth="1"/>
    <col min="9" max="9" width="16.125" style="1" bestFit="1" customWidth="1"/>
    <col min="10" max="14" width="8.00390625" style="196" customWidth="1"/>
    <col min="15" max="15" width="10.75390625" style="196" customWidth="1"/>
    <col min="16" max="17" width="8.00390625" style="196" customWidth="1"/>
    <col min="18" max="18" width="9.375" style="196" customWidth="1"/>
    <col min="19" max="22" width="8.00390625" style="1" customWidth="1"/>
    <col min="23" max="23" width="13.00390625" style="1" bestFit="1" customWidth="1"/>
    <col min="24" max="24" width="12.375" style="1" bestFit="1" customWidth="1"/>
    <col min="25" max="16384" width="8.00390625" style="1" customWidth="1"/>
  </cols>
  <sheetData>
    <row r="1" spans="1:23" ht="15.75">
      <c r="A1" s="11" t="s">
        <v>60</v>
      </c>
      <c r="B1" s="12"/>
      <c r="C1" s="13"/>
      <c r="D1" s="13"/>
      <c r="E1" s="13"/>
      <c r="F1" s="13"/>
      <c r="G1" s="13"/>
      <c r="H1" s="49"/>
      <c r="I1" s="26"/>
      <c r="J1" s="192"/>
      <c r="K1" s="192"/>
      <c r="L1" s="192"/>
      <c r="M1" s="192"/>
      <c r="N1" s="192"/>
      <c r="O1" s="192"/>
      <c r="P1" s="192"/>
      <c r="Q1" s="192"/>
      <c r="R1" s="192"/>
      <c r="S1" s="26"/>
      <c r="T1" s="26"/>
      <c r="U1" s="26"/>
      <c r="V1" s="26"/>
      <c r="W1" s="26"/>
    </row>
    <row r="2" spans="1:23" ht="15.75">
      <c r="A2" s="17" t="s">
        <v>0</v>
      </c>
      <c r="B2" s="50"/>
      <c r="C2" s="13"/>
      <c r="D2" s="13"/>
      <c r="E2" s="13"/>
      <c r="F2" s="13"/>
      <c r="G2" s="13"/>
      <c r="H2" s="51"/>
      <c r="I2" s="26"/>
      <c r="J2" s="192"/>
      <c r="K2" s="192"/>
      <c r="L2" s="192"/>
      <c r="M2" s="192"/>
      <c r="N2" s="192"/>
      <c r="O2" s="192"/>
      <c r="P2" s="192"/>
      <c r="Q2" s="192"/>
      <c r="R2" s="192"/>
      <c r="S2" s="26"/>
      <c r="T2" s="26"/>
      <c r="U2" s="26"/>
      <c r="V2" s="26"/>
      <c r="W2" s="26"/>
    </row>
    <row r="3" spans="1:23" ht="15.75">
      <c r="A3" s="18" t="s">
        <v>58</v>
      </c>
      <c r="B3" s="12"/>
      <c r="C3" s="13"/>
      <c r="D3" s="13"/>
      <c r="E3" s="13"/>
      <c r="F3" s="13"/>
      <c r="G3" s="13"/>
      <c r="H3" s="52"/>
      <c r="I3" s="53"/>
      <c r="J3" s="193"/>
      <c r="K3" s="193"/>
      <c r="L3" s="193"/>
      <c r="M3" s="193"/>
      <c r="N3" s="193"/>
      <c r="O3" s="193"/>
      <c r="P3" s="193"/>
      <c r="Q3" s="193"/>
      <c r="R3" s="193"/>
      <c r="S3" s="53"/>
      <c r="T3" s="53"/>
      <c r="U3" s="53"/>
      <c r="V3" s="53"/>
      <c r="W3" s="53"/>
    </row>
    <row r="4" spans="1:23" ht="9.75" customHeight="1">
      <c r="A4" s="17"/>
      <c r="B4" s="12"/>
      <c r="C4" s="13"/>
      <c r="D4" s="13"/>
      <c r="E4" s="13"/>
      <c r="F4" s="13"/>
      <c r="G4" s="13"/>
      <c r="H4" s="52"/>
      <c r="I4" s="53"/>
      <c r="J4" s="193"/>
      <c r="K4" s="193"/>
      <c r="L4" s="193"/>
      <c r="M4" s="193"/>
      <c r="N4" s="193"/>
      <c r="O4" s="193"/>
      <c r="P4" s="193"/>
      <c r="Q4" s="193"/>
      <c r="R4" s="193"/>
      <c r="S4" s="53"/>
      <c r="T4" s="53"/>
      <c r="U4" s="53"/>
      <c r="V4" s="53"/>
      <c r="W4" s="53"/>
    </row>
    <row r="5" spans="1:23" ht="15.75">
      <c r="A5" s="11" t="s">
        <v>23</v>
      </c>
      <c r="B5" s="12"/>
      <c r="C5" s="13"/>
      <c r="D5" s="13"/>
      <c r="E5" s="13"/>
      <c r="F5" s="13"/>
      <c r="G5" s="13"/>
      <c r="H5" s="52"/>
      <c r="I5" s="53"/>
      <c r="J5" s="193"/>
      <c r="K5" s="193"/>
      <c r="L5" s="193"/>
      <c r="M5" s="193"/>
      <c r="N5" s="193"/>
      <c r="O5" s="193"/>
      <c r="P5" s="193"/>
      <c r="Q5" s="193"/>
      <c r="R5" s="193"/>
      <c r="S5" s="53"/>
      <c r="T5" s="53"/>
      <c r="U5" s="53"/>
      <c r="V5" s="53"/>
      <c r="W5" s="53"/>
    </row>
    <row r="6" spans="1:23" ht="15.75">
      <c r="A6" s="11" t="s">
        <v>125</v>
      </c>
      <c r="B6" s="12"/>
      <c r="C6" s="13"/>
      <c r="D6" s="13"/>
      <c r="E6" s="13"/>
      <c r="F6" s="13"/>
      <c r="G6" s="13"/>
      <c r="H6" s="52"/>
      <c r="I6" s="53"/>
      <c r="J6" s="193"/>
      <c r="K6" s="193"/>
      <c r="L6" s="193"/>
      <c r="M6" s="193"/>
      <c r="N6" s="193"/>
      <c r="O6" s="193"/>
      <c r="P6" s="193"/>
      <c r="Q6" s="193"/>
      <c r="R6" s="193"/>
      <c r="S6" s="53"/>
      <c r="T6" s="53"/>
      <c r="U6" s="53"/>
      <c r="V6" s="53"/>
      <c r="W6" s="53"/>
    </row>
    <row r="7" spans="1:23" ht="15.75">
      <c r="A7" s="17" t="s">
        <v>24</v>
      </c>
      <c r="B7" s="12"/>
      <c r="C7" s="13"/>
      <c r="D7" s="13"/>
      <c r="E7" s="13"/>
      <c r="F7" s="13"/>
      <c r="G7" s="13"/>
      <c r="H7" s="52"/>
      <c r="I7" s="53"/>
      <c r="J7" s="193"/>
      <c r="K7" s="193"/>
      <c r="L7" s="193"/>
      <c r="M7" s="193"/>
      <c r="N7" s="193"/>
      <c r="O7" s="193"/>
      <c r="P7" s="193"/>
      <c r="Q7" s="193"/>
      <c r="R7" s="193"/>
      <c r="S7" s="53"/>
      <c r="T7" s="53"/>
      <c r="U7" s="53"/>
      <c r="V7" s="53"/>
      <c r="W7" s="53"/>
    </row>
    <row r="8" spans="1:23" ht="9.75" customHeight="1">
      <c r="A8" s="53"/>
      <c r="B8" s="53"/>
      <c r="C8" s="53"/>
      <c r="D8" s="53"/>
      <c r="E8" s="53"/>
      <c r="F8" s="54"/>
      <c r="G8" s="54"/>
      <c r="H8" s="55"/>
      <c r="I8" s="53"/>
      <c r="J8" s="193"/>
      <c r="K8" s="193"/>
      <c r="L8" s="193"/>
      <c r="M8" s="193"/>
      <c r="N8" s="193"/>
      <c r="O8" s="193"/>
      <c r="P8" s="193"/>
      <c r="Q8" s="193"/>
      <c r="R8" s="193"/>
      <c r="S8" s="53"/>
      <c r="T8" s="53"/>
      <c r="U8" s="53"/>
      <c r="V8" s="53"/>
      <c r="W8" s="53"/>
    </row>
    <row r="9" spans="1:23" ht="15.75">
      <c r="A9" s="53"/>
      <c r="B9" s="53"/>
      <c r="C9" s="53"/>
      <c r="D9" s="53"/>
      <c r="E9" s="53"/>
      <c r="F9" s="201" t="s">
        <v>51</v>
      </c>
      <c r="G9" s="201"/>
      <c r="H9" s="201" t="s">
        <v>57</v>
      </c>
      <c r="I9" s="201"/>
      <c r="J9" s="156"/>
      <c r="K9" s="156"/>
      <c r="L9" s="156"/>
      <c r="M9" s="156"/>
      <c r="N9" s="156"/>
      <c r="O9" s="156"/>
      <c r="P9" s="156"/>
      <c r="Q9" s="156"/>
      <c r="R9" s="156"/>
      <c r="S9" s="56"/>
      <c r="T9" s="56"/>
      <c r="U9" s="56"/>
      <c r="V9" s="56"/>
      <c r="W9" s="56"/>
    </row>
    <row r="10" spans="1:23" ht="15.75">
      <c r="A10" s="56"/>
      <c r="B10" s="56"/>
      <c r="C10" s="56"/>
      <c r="D10" s="56"/>
      <c r="E10" s="56"/>
      <c r="F10" s="57" t="s">
        <v>21</v>
      </c>
      <c r="G10" s="57" t="s">
        <v>52</v>
      </c>
      <c r="H10" s="57" t="s">
        <v>21</v>
      </c>
      <c r="I10" s="57" t="s">
        <v>52</v>
      </c>
      <c r="J10" s="194"/>
      <c r="K10" s="194"/>
      <c r="L10" s="194"/>
      <c r="M10" s="194"/>
      <c r="N10" s="194"/>
      <c r="O10" s="194"/>
      <c r="P10" s="194"/>
      <c r="Q10" s="194"/>
      <c r="R10" s="194"/>
      <c r="S10" s="58"/>
      <c r="T10" s="58"/>
      <c r="U10" s="58"/>
      <c r="V10" s="58"/>
      <c r="W10" s="58"/>
    </row>
    <row r="11" spans="1:23" ht="15.75">
      <c r="A11" s="58"/>
      <c r="B11" s="58"/>
      <c r="C11" s="58"/>
      <c r="D11" s="59"/>
      <c r="E11" s="59"/>
      <c r="F11" s="57" t="s">
        <v>25</v>
      </c>
      <c r="G11" s="57" t="s">
        <v>41</v>
      </c>
      <c r="H11" s="60" t="s">
        <v>42</v>
      </c>
      <c r="I11" s="60" t="s">
        <v>43</v>
      </c>
      <c r="J11" s="194"/>
      <c r="K11" s="194"/>
      <c r="L11" s="194"/>
      <c r="M11" s="194"/>
      <c r="N11" s="194"/>
      <c r="O11" s="194"/>
      <c r="P11" s="194"/>
      <c r="Q11" s="194"/>
      <c r="R11" s="194"/>
      <c r="S11" s="58"/>
      <c r="T11" s="58"/>
      <c r="U11" s="58"/>
      <c r="V11" s="58"/>
      <c r="W11" s="58"/>
    </row>
    <row r="12" spans="1:23" ht="15.75">
      <c r="A12" s="58"/>
      <c r="B12" s="58"/>
      <c r="C12" s="58"/>
      <c r="D12" s="59"/>
      <c r="E12" s="59"/>
      <c r="F12" s="61" t="s">
        <v>126</v>
      </c>
      <c r="G12" s="61" t="s">
        <v>68</v>
      </c>
      <c r="H12" s="61" t="str">
        <f>+F12</f>
        <v>31 Mar 2007</v>
      </c>
      <c r="I12" s="61" t="s">
        <v>68</v>
      </c>
      <c r="J12" s="75"/>
      <c r="K12" s="75"/>
      <c r="L12" s="75"/>
      <c r="M12" s="75"/>
      <c r="N12" s="75"/>
      <c r="O12" s="75"/>
      <c r="P12" s="75"/>
      <c r="Q12" s="75"/>
      <c r="R12" s="75"/>
      <c r="S12" s="16"/>
      <c r="T12" s="16"/>
      <c r="U12" s="16"/>
      <c r="V12" s="16"/>
      <c r="W12" s="16"/>
    </row>
    <row r="13" spans="1:23" ht="15.75">
      <c r="A13" s="16"/>
      <c r="B13" s="16"/>
      <c r="C13" s="16"/>
      <c r="D13" s="62"/>
      <c r="E13" s="62"/>
      <c r="F13" s="63" t="s">
        <v>1</v>
      </c>
      <c r="G13" s="63" t="s">
        <v>1</v>
      </c>
      <c r="H13" s="63" t="s">
        <v>1</v>
      </c>
      <c r="I13" s="63" t="s">
        <v>1</v>
      </c>
      <c r="J13" s="75"/>
      <c r="K13" s="75"/>
      <c r="L13" s="75"/>
      <c r="M13" s="75"/>
      <c r="N13" s="75"/>
      <c r="O13" s="75"/>
      <c r="P13" s="75"/>
      <c r="Q13" s="75"/>
      <c r="R13" s="75"/>
      <c r="S13" s="16"/>
      <c r="T13" s="16"/>
      <c r="U13" s="16"/>
      <c r="V13" s="16"/>
      <c r="W13" s="16"/>
    </row>
    <row r="14" spans="1:23" ht="15.75">
      <c r="A14" s="31" t="s">
        <v>61</v>
      </c>
      <c r="B14" s="16"/>
      <c r="C14" s="16"/>
      <c r="D14" s="62"/>
      <c r="E14" s="62"/>
      <c r="F14" s="64">
        <v>31071</v>
      </c>
      <c r="G14" s="64">
        <v>29153</v>
      </c>
      <c r="H14" s="64">
        <f>F14</f>
        <v>31071</v>
      </c>
      <c r="I14" s="65">
        <v>29153</v>
      </c>
      <c r="J14" s="75"/>
      <c r="K14" s="72"/>
      <c r="L14" s="72"/>
      <c r="M14" s="72"/>
      <c r="N14" s="74"/>
      <c r="O14" s="74"/>
      <c r="P14" s="74"/>
      <c r="Q14" s="75"/>
      <c r="R14" s="64"/>
      <c r="S14" s="16"/>
      <c r="T14" s="16"/>
      <c r="U14" s="16"/>
      <c r="V14" s="16"/>
      <c r="W14" s="16"/>
    </row>
    <row r="15" spans="1:23" ht="15.75">
      <c r="A15" s="16" t="s">
        <v>17</v>
      </c>
      <c r="B15" s="16"/>
      <c r="C15" s="16"/>
      <c r="D15" s="62"/>
      <c r="E15" s="62"/>
      <c r="F15" s="67">
        <v>-27622</v>
      </c>
      <c r="G15" s="67">
        <v>-24966</v>
      </c>
      <c r="H15" s="68">
        <f>F15</f>
        <v>-27622</v>
      </c>
      <c r="I15" s="67">
        <v>-24966</v>
      </c>
      <c r="J15" s="75"/>
      <c r="K15" s="72"/>
      <c r="L15" s="72"/>
      <c r="M15" s="72"/>
      <c r="N15" s="75"/>
      <c r="O15" s="75"/>
      <c r="P15" s="75"/>
      <c r="Q15" s="75"/>
      <c r="R15" s="64"/>
      <c r="S15" s="16"/>
      <c r="T15" s="16"/>
      <c r="U15" s="16"/>
      <c r="V15" s="16"/>
      <c r="W15" s="16"/>
    </row>
    <row r="16" spans="1:23" ht="15.75">
      <c r="A16" s="16" t="s">
        <v>22</v>
      </c>
      <c r="B16" s="16"/>
      <c r="C16" s="16"/>
      <c r="D16" s="62"/>
      <c r="E16" s="62"/>
      <c r="F16" s="38">
        <f>SUM(F14:F15)</f>
        <v>3449</v>
      </c>
      <c r="G16" s="38">
        <f>SUM(G14:G15)</f>
        <v>4187</v>
      </c>
      <c r="H16" s="38">
        <f>+H14+H15</f>
        <v>3449</v>
      </c>
      <c r="I16" s="69">
        <v>4187</v>
      </c>
      <c r="J16" s="75"/>
      <c r="K16" s="72"/>
      <c r="L16" s="72"/>
      <c r="M16" s="72"/>
      <c r="N16" s="74"/>
      <c r="O16" s="74"/>
      <c r="P16" s="74"/>
      <c r="Q16" s="75"/>
      <c r="R16" s="64"/>
      <c r="S16" s="16"/>
      <c r="T16" s="16"/>
      <c r="U16" s="16"/>
      <c r="V16" s="16"/>
      <c r="W16" s="16"/>
    </row>
    <row r="17" spans="1:23" ht="15.75">
      <c r="A17" s="16" t="s">
        <v>93</v>
      </c>
      <c r="B17" s="16"/>
      <c r="C17" s="16"/>
      <c r="D17" s="62"/>
      <c r="E17" s="62"/>
      <c r="F17" s="38">
        <v>353</v>
      </c>
      <c r="G17" s="38">
        <v>308</v>
      </c>
      <c r="H17" s="38">
        <f>F17</f>
        <v>353</v>
      </c>
      <c r="I17" s="70">
        <v>308</v>
      </c>
      <c r="J17" s="75"/>
      <c r="K17" s="72"/>
      <c r="L17" s="72"/>
      <c r="M17" s="72"/>
      <c r="N17" s="75"/>
      <c r="O17" s="75"/>
      <c r="P17" s="75"/>
      <c r="Q17" s="75"/>
      <c r="R17" s="64"/>
      <c r="S17" s="16"/>
      <c r="T17" s="16"/>
      <c r="U17" s="16"/>
      <c r="V17" s="16"/>
      <c r="W17" s="16"/>
    </row>
    <row r="18" spans="1:23" ht="15.75">
      <c r="A18" s="16" t="s">
        <v>94</v>
      </c>
      <c r="B18" s="16"/>
      <c r="C18" s="16"/>
      <c r="D18" s="62"/>
      <c r="E18" s="62"/>
      <c r="F18" s="38">
        <v>-2900</v>
      </c>
      <c r="G18" s="38">
        <v>-2359</v>
      </c>
      <c r="H18" s="38">
        <f>F18</f>
        <v>-2900</v>
      </c>
      <c r="I18" s="38">
        <v>-2359</v>
      </c>
      <c r="J18" s="75"/>
      <c r="K18" s="72"/>
      <c r="L18" s="72"/>
      <c r="M18" s="72"/>
      <c r="N18" s="75"/>
      <c r="O18" s="75"/>
      <c r="P18" s="75"/>
      <c r="Q18" s="75"/>
      <c r="R18" s="64"/>
      <c r="S18" s="16"/>
      <c r="T18" s="16"/>
      <c r="U18" s="16"/>
      <c r="V18" s="16"/>
      <c r="W18" s="16"/>
    </row>
    <row r="19" spans="1:23" ht="15.75">
      <c r="A19" s="85" t="s">
        <v>62</v>
      </c>
      <c r="B19" s="85"/>
      <c r="C19" s="85"/>
      <c r="D19" s="86"/>
      <c r="E19" s="86"/>
      <c r="F19" s="87">
        <v>-886</v>
      </c>
      <c r="G19" s="87">
        <v>-549</v>
      </c>
      <c r="H19" s="87">
        <f>F19</f>
        <v>-886</v>
      </c>
      <c r="I19" s="87">
        <v>-549</v>
      </c>
      <c r="J19" s="75"/>
      <c r="K19" s="72"/>
      <c r="L19" s="72"/>
      <c r="M19" s="72"/>
      <c r="N19" s="75"/>
      <c r="O19" s="75"/>
      <c r="P19" s="75"/>
      <c r="Q19" s="75"/>
      <c r="R19" s="64"/>
      <c r="S19" s="16"/>
      <c r="T19" s="16"/>
      <c r="U19" s="16"/>
      <c r="V19" s="16"/>
      <c r="W19" s="16"/>
    </row>
    <row r="20" spans="1:23" ht="15.75">
      <c r="A20" s="71" t="s">
        <v>20</v>
      </c>
      <c r="B20" s="16"/>
      <c r="C20" s="16"/>
      <c r="D20" s="62"/>
      <c r="E20" s="62"/>
      <c r="F20" s="38">
        <f>SUM(F16:F19)</f>
        <v>16</v>
      </c>
      <c r="G20" s="38">
        <f>SUM(G16:G19)</f>
        <v>1587</v>
      </c>
      <c r="H20" s="38">
        <f>SUM(H16:H19)</f>
        <v>16</v>
      </c>
      <c r="I20" s="38">
        <v>1587</v>
      </c>
      <c r="J20" s="75"/>
      <c r="K20" s="72"/>
      <c r="L20" s="72"/>
      <c r="M20" s="72"/>
      <c r="N20" s="72"/>
      <c r="O20" s="72"/>
      <c r="P20" s="74"/>
      <c r="Q20" s="75"/>
      <c r="R20" s="64"/>
      <c r="S20" s="16"/>
      <c r="T20" s="16"/>
      <c r="U20" s="16"/>
      <c r="V20" s="16"/>
      <c r="W20" s="16"/>
    </row>
    <row r="21" spans="1:23" ht="15.75">
      <c r="A21" s="16" t="s">
        <v>95</v>
      </c>
      <c r="B21" s="16"/>
      <c r="C21" s="16"/>
      <c r="D21" s="62"/>
      <c r="E21" s="62"/>
      <c r="F21" s="67">
        <v>0</v>
      </c>
      <c r="G21" s="67">
        <v>-407</v>
      </c>
      <c r="H21" s="67">
        <f>F21</f>
        <v>0</v>
      </c>
      <c r="I21" s="67">
        <v>-407</v>
      </c>
      <c r="J21" s="75"/>
      <c r="K21" s="72"/>
      <c r="L21" s="72"/>
      <c r="M21" s="72"/>
      <c r="N21" s="72"/>
      <c r="O21" s="72"/>
      <c r="P21" s="75"/>
      <c r="Q21" s="75"/>
      <c r="R21" s="64"/>
      <c r="S21" s="16"/>
      <c r="T21" s="16"/>
      <c r="U21" s="16"/>
      <c r="V21" s="16"/>
      <c r="W21" s="16"/>
    </row>
    <row r="22" spans="1:23" ht="16.5" thickBot="1">
      <c r="A22" s="71" t="s">
        <v>96</v>
      </c>
      <c r="B22" s="73"/>
      <c r="C22" s="16"/>
      <c r="D22" s="62"/>
      <c r="E22" s="62"/>
      <c r="F22" s="48">
        <f>SUM(F20:F21)</f>
        <v>16</v>
      </c>
      <c r="G22" s="48">
        <f>SUM(G20:G21)</f>
        <v>1180</v>
      </c>
      <c r="H22" s="48">
        <f>SUM(H20:H21)</f>
        <v>16</v>
      </c>
      <c r="I22" s="48">
        <v>1180</v>
      </c>
      <c r="J22" s="75"/>
      <c r="K22" s="74"/>
      <c r="L22" s="74"/>
      <c r="M22" s="74"/>
      <c r="N22" s="74"/>
      <c r="O22" s="74"/>
      <c r="P22" s="74"/>
      <c r="Q22" s="75"/>
      <c r="R22" s="64"/>
      <c r="S22" s="16"/>
      <c r="T22" s="16"/>
      <c r="U22" s="16"/>
      <c r="V22" s="16"/>
      <c r="W22" s="16"/>
    </row>
    <row r="23" spans="1:23" ht="16.5" thickTop="1">
      <c r="A23" s="71"/>
      <c r="B23" s="73"/>
      <c r="C23" s="16"/>
      <c r="D23" s="62"/>
      <c r="E23" s="62"/>
      <c r="F23" s="38"/>
      <c r="G23" s="38"/>
      <c r="H23" s="38"/>
      <c r="I23" s="38"/>
      <c r="J23" s="75"/>
      <c r="K23" s="74"/>
      <c r="L23" s="74"/>
      <c r="M23" s="74"/>
      <c r="N23" s="74"/>
      <c r="O23" s="74"/>
      <c r="P23" s="74"/>
      <c r="Q23" s="75"/>
      <c r="R23" s="64"/>
      <c r="S23" s="16"/>
      <c r="T23" s="16"/>
      <c r="U23" s="16"/>
      <c r="V23" s="16"/>
      <c r="W23" s="16"/>
    </row>
    <row r="24" spans="1:23" ht="15.75">
      <c r="A24" s="71" t="s">
        <v>97</v>
      </c>
      <c r="B24" s="73"/>
      <c r="C24" s="16"/>
      <c r="D24" s="62"/>
      <c r="E24" s="62"/>
      <c r="F24" s="38"/>
      <c r="G24" s="38"/>
      <c r="H24" s="38"/>
      <c r="I24" s="38"/>
      <c r="J24" s="75"/>
      <c r="K24" s="74"/>
      <c r="L24" s="74"/>
      <c r="M24" s="74"/>
      <c r="N24" s="74"/>
      <c r="O24" s="74"/>
      <c r="P24" s="74"/>
      <c r="Q24" s="75"/>
      <c r="R24" s="64"/>
      <c r="S24" s="16"/>
      <c r="T24" s="16"/>
      <c r="U24" s="16"/>
      <c r="V24" s="16"/>
      <c r="W24" s="16"/>
    </row>
    <row r="25" spans="1:23" ht="15.75">
      <c r="A25" s="71"/>
      <c r="B25" s="77" t="s">
        <v>98</v>
      </c>
      <c r="C25" s="16"/>
      <c r="D25" s="62"/>
      <c r="E25" s="62"/>
      <c r="F25" s="38">
        <f>F22</f>
        <v>16</v>
      </c>
      <c r="G25" s="38">
        <f>G22</f>
        <v>1180</v>
      </c>
      <c r="H25" s="38">
        <f>H22</f>
        <v>16</v>
      </c>
      <c r="I25" s="38">
        <v>1180</v>
      </c>
      <c r="J25" s="75"/>
      <c r="K25" s="74"/>
      <c r="L25" s="74"/>
      <c r="M25" s="74"/>
      <c r="N25" s="74"/>
      <c r="O25" s="74"/>
      <c r="P25" s="74"/>
      <c r="Q25" s="75"/>
      <c r="R25" s="64"/>
      <c r="S25" s="16"/>
      <c r="T25" s="16"/>
      <c r="U25" s="16"/>
      <c r="V25" s="16"/>
      <c r="W25" s="16"/>
    </row>
    <row r="26" spans="1:23" ht="15.75">
      <c r="A26" s="71"/>
      <c r="B26" s="77" t="s">
        <v>63</v>
      </c>
      <c r="C26" s="16"/>
      <c r="D26" s="62"/>
      <c r="E26" s="62"/>
      <c r="F26" s="38">
        <v>0</v>
      </c>
      <c r="G26" s="38">
        <v>0</v>
      </c>
      <c r="H26" s="38">
        <v>0</v>
      </c>
      <c r="I26" s="38">
        <v>0</v>
      </c>
      <c r="J26" s="75"/>
      <c r="K26" s="74"/>
      <c r="L26" s="74"/>
      <c r="M26" s="74"/>
      <c r="N26" s="74"/>
      <c r="O26" s="74"/>
      <c r="P26" s="74"/>
      <c r="Q26" s="75"/>
      <c r="R26" s="64"/>
      <c r="S26" s="16"/>
      <c r="T26" s="16"/>
      <c r="U26" s="16"/>
      <c r="V26" s="16"/>
      <c r="W26" s="16"/>
    </row>
    <row r="27" spans="1:23" ht="16.5" thickBot="1">
      <c r="A27" s="71"/>
      <c r="B27" s="73"/>
      <c r="C27" s="16"/>
      <c r="D27" s="62"/>
      <c r="E27" s="62"/>
      <c r="F27" s="48">
        <f>SUM(F25:F26)</f>
        <v>16</v>
      </c>
      <c r="G27" s="48">
        <f>SUM(G25:G26)</f>
        <v>1180</v>
      </c>
      <c r="H27" s="48">
        <f>SUM(H25:H26)</f>
        <v>16</v>
      </c>
      <c r="I27" s="48">
        <v>1180</v>
      </c>
      <c r="J27" s="75"/>
      <c r="K27" s="74"/>
      <c r="L27" s="74"/>
      <c r="M27" s="74"/>
      <c r="N27" s="74"/>
      <c r="O27" s="74"/>
      <c r="P27" s="74"/>
      <c r="Q27" s="75"/>
      <c r="R27" s="64"/>
      <c r="S27" s="16"/>
      <c r="T27" s="16"/>
      <c r="U27" s="16"/>
      <c r="V27" s="16"/>
      <c r="W27" s="16"/>
    </row>
    <row r="28" spans="1:23" ht="16.5" thickTop="1">
      <c r="A28" s="71"/>
      <c r="B28" s="73"/>
      <c r="C28" s="16"/>
      <c r="D28" s="62"/>
      <c r="E28" s="62"/>
      <c r="F28" s="38"/>
      <c r="G28" s="38"/>
      <c r="H28" s="38"/>
      <c r="I28" s="38"/>
      <c r="J28" s="75"/>
      <c r="K28" s="74"/>
      <c r="L28" s="74"/>
      <c r="M28" s="74"/>
      <c r="N28" s="74"/>
      <c r="O28" s="74"/>
      <c r="P28" s="74"/>
      <c r="Q28" s="75"/>
      <c r="R28" s="64"/>
      <c r="S28" s="16"/>
      <c r="T28" s="16"/>
      <c r="U28" s="16"/>
      <c r="V28" s="16"/>
      <c r="W28" s="16"/>
    </row>
    <row r="29" spans="1:23" ht="15.75">
      <c r="A29" s="73" t="s">
        <v>64</v>
      </c>
      <c r="B29" s="16"/>
      <c r="C29" s="16"/>
      <c r="D29" s="62"/>
      <c r="E29" s="62"/>
      <c r="F29" s="74"/>
      <c r="G29" s="74"/>
      <c r="H29" s="74"/>
      <c r="I29" s="75"/>
      <c r="J29" s="75"/>
      <c r="K29" s="74"/>
      <c r="L29" s="74"/>
      <c r="M29" s="74"/>
      <c r="N29" s="74"/>
      <c r="O29" s="74"/>
      <c r="P29" s="74"/>
      <c r="Q29" s="75"/>
      <c r="R29" s="75"/>
      <c r="S29" s="16"/>
      <c r="T29" s="16"/>
      <c r="U29" s="16"/>
      <c r="V29" s="16"/>
      <c r="W29" s="16"/>
    </row>
    <row r="30" spans="1:23" ht="15.75">
      <c r="A30" s="76" t="s">
        <v>65</v>
      </c>
      <c r="B30" s="73" t="s">
        <v>66</v>
      </c>
      <c r="C30" s="16"/>
      <c r="D30" s="62"/>
      <c r="E30" s="62"/>
      <c r="F30" s="91">
        <f>F25/55000*100</f>
        <v>0.02909090909090909</v>
      </c>
      <c r="G30" s="91">
        <f>G25/55000*100</f>
        <v>2.1454545454545455</v>
      </c>
      <c r="H30" s="91">
        <f>F30</f>
        <v>0.02909090909090909</v>
      </c>
      <c r="I30" s="89">
        <v>2.1454545454545455</v>
      </c>
      <c r="J30" s="75"/>
      <c r="K30" s="75"/>
      <c r="L30" s="75"/>
      <c r="M30" s="75"/>
      <c r="N30" s="75"/>
      <c r="O30" s="75"/>
      <c r="P30" s="75"/>
      <c r="Q30" s="75"/>
      <c r="R30" s="75"/>
      <c r="S30" s="16"/>
      <c r="T30" s="16"/>
      <c r="U30" s="16"/>
      <c r="V30" s="16"/>
      <c r="W30" s="16"/>
    </row>
    <row r="31" spans="1:23" ht="15.75">
      <c r="A31" s="76" t="s">
        <v>99</v>
      </c>
      <c r="B31" s="77" t="s">
        <v>100</v>
      </c>
      <c r="C31" s="16"/>
      <c r="D31" s="62"/>
      <c r="E31" s="62"/>
      <c r="F31" s="89" t="s">
        <v>40</v>
      </c>
      <c r="G31" s="89" t="s">
        <v>40</v>
      </c>
      <c r="H31" s="89" t="str">
        <f>F31</f>
        <v>N/A</v>
      </c>
      <c r="I31" s="88" t="s">
        <v>40</v>
      </c>
      <c r="J31" s="75"/>
      <c r="K31" s="75"/>
      <c r="L31" s="75"/>
      <c r="M31" s="75"/>
      <c r="N31" s="75"/>
      <c r="O31" s="75"/>
      <c r="P31" s="75"/>
      <c r="Q31" s="75"/>
      <c r="R31" s="75"/>
      <c r="S31" s="16"/>
      <c r="T31" s="16"/>
      <c r="U31" s="16"/>
      <c r="V31" s="16"/>
      <c r="W31" s="16"/>
    </row>
    <row r="32" spans="1:23" ht="15.75">
      <c r="A32" s="76"/>
      <c r="B32" s="77"/>
      <c r="C32" s="16"/>
      <c r="D32" s="62"/>
      <c r="E32" s="62"/>
      <c r="F32" s="89"/>
      <c r="G32" s="88"/>
      <c r="H32" s="89"/>
      <c r="I32" s="88"/>
      <c r="J32" s="75"/>
      <c r="K32" s="75"/>
      <c r="L32" s="75"/>
      <c r="M32" s="75"/>
      <c r="N32" s="75"/>
      <c r="O32" s="75"/>
      <c r="P32" s="75"/>
      <c r="Q32" s="75"/>
      <c r="R32" s="75"/>
      <c r="S32" s="16"/>
      <c r="T32" s="16"/>
      <c r="U32" s="16"/>
      <c r="V32" s="16"/>
      <c r="W32" s="16"/>
    </row>
    <row r="33" spans="1:23" ht="15.75">
      <c r="A33" s="77" t="s">
        <v>101</v>
      </c>
      <c r="B33" s="77"/>
      <c r="C33" s="16"/>
      <c r="D33" s="62"/>
      <c r="E33" s="62"/>
      <c r="F33" s="89"/>
      <c r="G33" s="88"/>
      <c r="H33" s="89"/>
      <c r="I33" s="88"/>
      <c r="J33" s="75"/>
      <c r="K33" s="75"/>
      <c r="L33" s="75"/>
      <c r="M33" s="75"/>
      <c r="N33" s="75"/>
      <c r="O33" s="75"/>
      <c r="P33" s="75"/>
      <c r="Q33" s="75"/>
      <c r="R33" s="75"/>
      <c r="S33" s="16"/>
      <c r="T33" s="16"/>
      <c r="U33" s="16"/>
      <c r="V33" s="16"/>
      <c r="W33" s="16"/>
    </row>
    <row r="34" spans="1:24" ht="15.75">
      <c r="A34" s="16"/>
      <c r="B34" s="16"/>
      <c r="C34" s="16"/>
      <c r="D34" s="62"/>
      <c r="E34" s="62"/>
      <c r="F34" s="66"/>
      <c r="G34" s="66"/>
      <c r="H34" s="79"/>
      <c r="I34" s="80"/>
      <c r="J34" s="195"/>
      <c r="K34" s="195"/>
      <c r="L34" s="195"/>
      <c r="M34" s="195"/>
      <c r="N34" s="195"/>
      <c r="O34" s="195"/>
      <c r="P34" s="195"/>
      <c r="Q34" s="195"/>
      <c r="R34" s="195"/>
      <c r="S34" s="80"/>
      <c r="T34" s="81"/>
      <c r="U34" s="81"/>
      <c r="V34" s="81"/>
      <c r="W34" s="81"/>
      <c r="X34"/>
    </row>
    <row r="35" spans="1:24" ht="15.75">
      <c r="A35" s="90"/>
      <c r="B35" s="81"/>
      <c r="C35" s="80"/>
      <c r="D35" s="80"/>
      <c r="E35" s="80"/>
      <c r="F35" s="82"/>
      <c r="G35" s="82"/>
      <c r="H35" s="83"/>
      <c r="I35" s="80"/>
      <c r="J35" s="195"/>
      <c r="K35" s="195"/>
      <c r="L35" s="195"/>
      <c r="M35" s="195"/>
      <c r="N35" s="195"/>
      <c r="O35" s="195"/>
      <c r="P35" s="195"/>
      <c r="Q35" s="195"/>
      <c r="R35" s="195"/>
      <c r="S35" s="80"/>
      <c r="T35" s="81"/>
      <c r="U35" s="81"/>
      <c r="V35" s="81"/>
      <c r="W35" s="81"/>
      <c r="X35"/>
    </row>
    <row r="36" spans="1:24" ht="15.75">
      <c r="A36" s="90"/>
      <c r="B36" s="81"/>
      <c r="C36" s="80"/>
      <c r="D36" s="80"/>
      <c r="E36" s="80"/>
      <c r="F36" s="82"/>
      <c r="G36" s="82"/>
      <c r="H36" s="83"/>
      <c r="I36" s="80"/>
      <c r="J36" s="195"/>
      <c r="K36" s="195"/>
      <c r="L36" s="195"/>
      <c r="M36" s="195"/>
      <c r="N36" s="195"/>
      <c r="O36" s="195"/>
      <c r="P36" s="195"/>
      <c r="Q36" s="195"/>
      <c r="R36" s="195"/>
      <c r="S36" s="80"/>
      <c r="T36" s="81"/>
      <c r="U36" s="81"/>
      <c r="V36" s="81"/>
      <c r="W36" s="81"/>
      <c r="X36"/>
    </row>
    <row r="37" spans="1:24" ht="15.75">
      <c r="A37" s="80"/>
      <c r="B37" s="31"/>
      <c r="C37" s="31"/>
      <c r="D37" s="31"/>
      <c r="E37" s="31"/>
      <c r="F37" s="45"/>
      <c r="G37" s="45"/>
      <c r="H37" s="66"/>
      <c r="I37" s="16"/>
      <c r="J37" s="75"/>
      <c r="K37" s="75"/>
      <c r="L37" s="75"/>
      <c r="M37" s="75"/>
      <c r="N37" s="75"/>
      <c r="O37" s="75"/>
      <c r="P37" s="75"/>
      <c r="Q37" s="75"/>
      <c r="R37" s="75"/>
      <c r="S37" s="16"/>
      <c r="T37" s="33"/>
      <c r="U37" s="33"/>
      <c r="V37" s="33"/>
      <c r="W37" s="33"/>
      <c r="X37"/>
    </row>
    <row r="38" spans="1:24" ht="15.75">
      <c r="A38" s="31" t="s">
        <v>119</v>
      </c>
      <c r="B38" s="31"/>
      <c r="C38" s="31"/>
      <c r="D38" s="31"/>
      <c r="E38" s="31"/>
      <c r="F38" s="45"/>
      <c r="G38" s="45"/>
      <c r="H38" s="66"/>
      <c r="I38" s="16"/>
      <c r="J38" s="75"/>
      <c r="K38" s="75"/>
      <c r="L38" s="75"/>
      <c r="M38" s="75"/>
      <c r="N38" s="75"/>
      <c r="O38" s="75"/>
      <c r="P38" s="75"/>
      <c r="Q38" s="75"/>
      <c r="R38" s="75"/>
      <c r="S38" s="16"/>
      <c r="T38" s="33"/>
      <c r="U38" s="33"/>
      <c r="V38" s="33"/>
      <c r="W38" s="33"/>
      <c r="X38"/>
    </row>
    <row r="39" spans="1:24" ht="15.75">
      <c r="A39" s="31" t="s">
        <v>109</v>
      </c>
      <c r="B39" s="16"/>
      <c r="C39" s="16"/>
      <c r="D39" s="16"/>
      <c r="E39" s="16"/>
      <c r="F39" s="66"/>
      <c r="G39" s="66"/>
      <c r="H39" s="66"/>
      <c r="I39" s="16"/>
      <c r="J39" s="75"/>
      <c r="K39" s="75"/>
      <c r="L39" s="75"/>
      <c r="M39" s="75"/>
      <c r="N39" s="75"/>
      <c r="O39" s="75"/>
      <c r="P39" s="75"/>
      <c r="Q39" s="75"/>
      <c r="R39" s="75"/>
      <c r="S39" s="16"/>
      <c r="T39" s="33"/>
      <c r="U39" s="33"/>
      <c r="V39" s="33"/>
      <c r="W39" s="33"/>
      <c r="X39"/>
    </row>
    <row r="40" spans="1:24" ht="15.75">
      <c r="A40" s="31" t="s">
        <v>150</v>
      </c>
      <c r="B40" s="16"/>
      <c r="C40" s="16"/>
      <c r="D40" s="16"/>
      <c r="E40" s="16"/>
      <c r="F40" s="84"/>
      <c r="G40" s="84"/>
      <c r="H40" s="66"/>
      <c r="I40" s="16"/>
      <c r="J40" s="75"/>
      <c r="K40" s="75"/>
      <c r="L40" s="75"/>
      <c r="M40" s="75"/>
      <c r="N40" s="75"/>
      <c r="O40" s="75"/>
      <c r="P40" s="75"/>
      <c r="Q40" s="75"/>
      <c r="R40" s="75"/>
      <c r="S40" s="16"/>
      <c r="T40" s="33"/>
      <c r="U40" s="33"/>
      <c r="V40" s="33"/>
      <c r="W40" s="33"/>
      <c r="X40"/>
    </row>
    <row r="41" spans="1:24" ht="15.75">
      <c r="A41" s="16"/>
      <c r="B41" s="16"/>
      <c r="C41" s="16"/>
      <c r="D41" s="16"/>
      <c r="E41" s="16"/>
      <c r="F41" s="84"/>
      <c r="G41" s="84"/>
      <c r="H41" s="78"/>
      <c r="I41" s="16"/>
      <c r="J41" s="75"/>
      <c r="K41" s="75"/>
      <c r="L41" s="75"/>
      <c r="M41" s="75"/>
      <c r="N41" s="75"/>
      <c r="O41" s="75"/>
      <c r="P41" s="75"/>
      <c r="Q41" s="75"/>
      <c r="R41" s="75"/>
      <c r="S41" s="16"/>
      <c r="T41" s="33"/>
      <c r="U41" s="33"/>
      <c r="V41" s="33"/>
      <c r="W41" s="33"/>
      <c r="X41"/>
    </row>
    <row r="42" spans="1:24" ht="15.75">
      <c r="A42" s="16"/>
      <c r="B42" s="16"/>
      <c r="C42" s="16"/>
      <c r="D42" s="16"/>
      <c r="E42" s="16"/>
      <c r="F42" s="66"/>
      <c r="G42" s="66"/>
      <c r="H42" s="66"/>
      <c r="I42" s="16"/>
      <c r="J42" s="75"/>
      <c r="K42" s="75"/>
      <c r="L42" s="75"/>
      <c r="M42" s="75"/>
      <c r="N42" s="75"/>
      <c r="O42" s="75"/>
      <c r="P42" s="75"/>
      <c r="Q42" s="75"/>
      <c r="R42" s="75"/>
      <c r="S42" s="16"/>
      <c r="T42" s="33"/>
      <c r="U42" s="33"/>
      <c r="V42" s="33"/>
      <c r="W42" s="33"/>
      <c r="X42"/>
    </row>
    <row r="43" spans="1:24" ht="15.75">
      <c r="A43" s="16"/>
      <c r="B43" s="16"/>
      <c r="C43" s="16"/>
      <c r="D43" s="16"/>
      <c r="E43" s="16"/>
      <c r="F43" s="66"/>
      <c r="G43" s="66"/>
      <c r="H43" s="66"/>
      <c r="I43" s="16"/>
      <c r="J43" s="75"/>
      <c r="K43" s="75"/>
      <c r="L43" s="75"/>
      <c r="M43" s="75"/>
      <c r="N43" s="75"/>
      <c r="O43" s="75"/>
      <c r="P43" s="75"/>
      <c r="Q43" s="75"/>
      <c r="R43" s="75"/>
      <c r="S43" s="16"/>
      <c r="T43" s="33"/>
      <c r="U43" s="33"/>
      <c r="V43" s="33"/>
      <c r="W43" s="33"/>
      <c r="X43"/>
    </row>
    <row r="44" spans="1:24" ht="15.75">
      <c r="A44" s="16"/>
      <c r="B44" s="16"/>
      <c r="C44" s="16"/>
      <c r="D44" s="16"/>
      <c r="E44" s="16"/>
      <c r="F44" s="66"/>
      <c r="G44" s="66"/>
      <c r="H44" s="66"/>
      <c r="I44" s="16"/>
      <c r="J44" s="75"/>
      <c r="K44" s="75"/>
      <c r="L44" s="75"/>
      <c r="M44" s="75"/>
      <c r="N44" s="75"/>
      <c r="O44" s="75"/>
      <c r="P44" s="75"/>
      <c r="Q44" s="75"/>
      <c r="R44" s="75"/>
      <c r="S44" s="16"/>
      <c r="T44" s="33"/>
      <c r="U44" s="33"/>
      <c r="V44" s="33"/>
      <c r="W44" s="33"/>
      <c r="X44"/>
    </row>
    <row r="45" spans="1:24" ht="15.75">
      <c r="A45" s="16"/>
      <c r="B45" s="16"/>
      <c r="C45" s="16"/>
      <c r="D45" s="16"/>
      <c r="E45" s="16"/>
      <c r="F45" s="66"/>
      <c r="G45" s="66"/>
      <c r="H45" s="66"/>
      <c r="I45" s="16"/>
      <c r="J45" s="75"/>
      <c r="K45" s="75"/>
      <c r="L45" s="75"/>
      <c r="M45" s="75"/>
      <c r="N45" s="75"/>
      <c r="O45" s="75"/>
      <c r="P45" s="75"/>
      <c r="Q45" s="75"/>
      <c r="R45" s="75"/>
      <c r="S45" s="16"/>
      <c r="T45" s="33"/>
      <c r="U45" s="33"/>
      <c r="V45" s="33"/>
      <c r="W45" s="33"/>
      <c r="X45"/>
    </row>
    <row r="46" spans="1:24" ht="15.75">
      <c r="A46" s="16"/>
      <c r="B46" s="16"/>
      <c r="C46" s="16"/>
      <c r="D46" s="16"/>
      <c r="E46" s="16"/>
      <c r="F46" s="66"/>
      <c r="G46" s="66"/>
      <c r="H46" s="66"/>
      <c r="I46" s="16"/>
      <c r="J46" s="75"/>
      <c r="K46" s="75"/>
      <c r="L46" s="75"/>
      <c r="M46" s="75"/>
      <c r="N46" s="75"/>
      <c r="O46" s="75"/>
      <c r="P46" s="75"/>
      <c r="Q46" s="75"/>
      <c r="R46" s="75"/>
      <c r="S46" s="16"/>
      <c r="T46" s="33"/>
      <c r="U46" s="33"/>
      <c r="V46" s="33"/>
      <c r="W46" s="33"/>
      <c r="X46"/>
    </row>
    <row r="47" spans="1:23" ht="15.75">
      <c r="A47" s="16"/>
      <c r="B47" s="16"/>
      <c r="C47" s="16"/>
      <c r="D47" s="16"/>
      <c r="E47" s="16"/>
      <c r="F47" s="66"/>
      <c r="G47" s="66"/>
      <c r="H47" s="66"/>
      <c r="I47" s="16"/>
      <c r="J47" s="75"/>
      <c r="K47" s="75"/>
      <c r="L47" s="75"/>
      <c r="M47" s="75"/>
      <c r="N47" s="75"/>
      <c r="O47" s="75"/>
      <c r="P47" s="75"/>
      <c r="Q47" s="75"/>
      <c r="R47" s="75"/>
      <c r="S47" s="16"/>
      <c r="T47" s="16"/>
      <c r="U47" s="16"/>
      <c r="V47" s="16"/>
      <c r="W47" s="16"/>
    </row>
    <row r="48" spans="1:23" ht="15.75">
      <c r="A48" s="16"/>
      <c r="B48" s="16"/>
      <c r="C48" s="16"/>
      <c r="D48" s="16"/>
      <c r="E48" s="16"/>
      <c r="F48" s="66"/>
      <c r="G48" s="66"/>
      <c r="H48" s="66"/>
      <c r="I48" s="16"/>
      <c r="J48" s="75"/>
      <c r="K48" s="75"/>
      <c r="L48" s="75"/>
      <c r="M48" s="75"/>
      <c r="N48" s="75"/>
      <c r="O48" s="75"/>
      <c r="P48" s="75"/>
      <c r="Q48" s="75"/>
      <c r="R48" s="75"/>
      <c r="S48" s="16"/>
      <c r="T48" s="16"/>
      <c r="U48" s="16"/>
      <c r="V48" s="16"/>
      <c r="W48" s="16"/>
    </row>
    <row r="49" spans="1:23" ht="15.75">
      <c r="A49" s="16"/>
      <c r="B49" s="16"/>
      <c r="C49" s="16"/>
      <c r="D49" s="16"/>
      <c r="E49" s="16"/>
      <c r="F49" s="66"/>
      <c r="G49" s="66"/>
      <c r="H49" s="66"/>
      <c r="I49" s="16"/>
      <c r="J49" s="75"/>
      <c r="K49" s="75"/>
      <c r="L49" s="75"/>
      <c r="M49" s="75"/>
      <c r="N49" s="75"/>
      <c r="O49" s="75"/>
      <c r="P49" s="75"/>
      <c r="Q49" s="75"/>
      <c r="R49" s="75"/>
      <c r="S49" s="16"/>
      <c r="T49" s="16"/>
      <c r="U49" s="16"/>
      <c r="V49" s="16"/>
      <c r="W49" s="16"/>
    </row>
    <row r="50" spans="1:23" ht="15.75">
      <c r="A50" s="16"/>
      <c r="B50" s="16"/>
      <c r="C50" s="16"/>
      <c r="D50" s="16"/>
      <c r="E50" s="16"/>
      <c r="F50" s="66"/>
      <c r="G50" s="66"/>
      <c r="H50" s="66"/>
      <c r="I50" s="16"/>
      <c r="J50" s="75"/>
      <c r="K50" s="75"/>
      <c r="L50" s="75"/>
      <c r="M50" s="75"/>
      <c r="N50" s="75"/>
      <c r="O50" s="75"/>
      <c r="P50" s="75"/>
      <c r="Q50" s="75"/>
      <c r="R50" s="75"/>
      <c r="S50" s="16"/>
      <c r="T50" s="16"/>
      <c r="U50" s="16"/>
      <c r="V50" s="16"/>
      <c r="W50" s="16"/>
    </row>
    <row r="51" spans="1:23" ht="15.75">
      <c r="A51" s="16"/>
      <c r="B51" s="16"/>
      <c r="C51" s="16"/>
      <c r="D51" s="16"/>
      <c r="E51" s="16"/>
      <c r="F51" s="66"/>
      <c r="G51" s="66"/>
      <c r="H51" s="66"/>
      <c r="I51" s="16"/>
      <c r="J51" s="75"/>
      <c r="K51" s="75"/>
      <c r="L51" s="75"/>
      <c r="M51" s="75"/>
      <c r="N51" s="75"/>
      <c r="O51" s="75"/>
      <c r="P51" s="75"/>
      <c r="Q51" s="75"/>
      <c r="R51" s="75"/>
      <c r="S51" s="16"/>
      <c r="T51" s="16"/>
      <c r="U51" s="16"/>
      <c r="V51" s="16"/>
      <c r="W51" s="16"/>
    </row>
    <row r="52" spans="1:23" ht="15.75">
      <c r="A52" s="16"/>
      <c r="B52" s="16"/>
      <c r="C52" s="16"/>
      <c r="D52" s="16"/>
      <c r="E52" s="16"/>
      <c r="F52" s="66"/>
      <c r="G52" s="66"/>
      <c r="H52" s="66"/>
      <c r="I52" s="16"/>
      <c r="J52" s="75"/>
      <c r="K52" s="75"/>
      <c r="L52" s="75"/>
      <c r="M52" s="75"/>
      <c r="N52" s="75"/>
      <c r="O52" s="75"/>
      <c r="P52" s="75"/>
      <c r="Q52" s="75"/>
      <c r="R52" s="75"/>
      <c r="S52" s="16"/>
      <c r="T52" s="16"/>
      <c r="U52" s="16"/>
      <c r="V52" s="16"/>
      <c r="W52" s="16"/>
    </row>
    <row r="53" spans="1:23" ht="15.75">
      <c r="A53" s="16"/>
      <c r="B53" s="16"/>
      <c r="C53" s="16"/>
      <c r="D53" s="16"/>
      <c r="E53" s="16"/>
      <c r="F53" s="66"/>
      <c r="G53" s="66"/>
      <c r="H53" s="66"/>
      <c r="I53" s="16"/>
      <c r="J53" s="75"/>
      <c r="K53" s="75"/>
      <c r="L53" s="75"/>
      <c r="M53" s="75"/>
      <c r="N53" s="75"/>
      <c r="O53" s="75"/>
      <c r="P53" s="75"/>
      <c r="Q53" s="75"/>
      <c r="R53" s="75"/>
      <c r="S53" s="16"/>
      <c r="T53" s="16"/>
      <c r="U53" s="16"/>
      <c r="V53" s="16"/>
      <c r="W53" s="16"/>
    </row>
    <row r="54" spans="1:23" ht="15.75">
      <c r="A54" s="16"/>
      <c r="B54" s="16"/>
      <c r="C54" s="16"/>
      <c r="D54" s="16"/>
      <c r="E54" s="16"/>
      <c r="F54" s="66"/>
      <c r="G54" s="66"/>
      <c r="H54" s="66"/>
      <c r="I54" s="16"/>
      <c r="J54" s="75"/>
      <c r="K54" s="75"/>
      <c r="L54" s="75"/>
      <c r="M54" s="75"/>
      <c r="N54" s="75"/>
      <c r="O54" s="75"/>
      <c r="P54" s="75"/>
      <c r="Q54" s="75"/>
      <c r="R54" s="75"/>
      <c r="S54" s="16"/>
      <c r="T54" s="16"/>
      <c r="U54" s="16"/>
      <c r="V54" s="16"/>
      <c r="W54" s="16"/>
    </row>
    <row r="55" spans="1:23" ht="15.75">
      <c r="A55" s="16"/>
      <c r="B55" s="16"/>
      <c r="C55" s="16"/>
      <c r="D55" s="16"/>
      <c r="E55" s="16"/>
      <c r="F55" s="66"/>
      <c r="G55" s="66"/>
      <c r="H55" s="66"/>
      <c r="I55" s="16"/>
      <c r="J55" s="75"/>
      <c r="K55" s="75"/>
      <c r="L55" s="75"/>
      <c r="M55" s="75"/>
      <c r="N55" s="75"/>
      <c r="O55" s="75"/>
      <c r="P55" s="75"/>
      <c r="Q55" s="75"/>
      <c r="R55" s="75"/>
      <c r="S55" s="16"/>
      <c r="T55" s="16"/>
      <c r="U55" s="16"/>
      <c r="V55" s="16"/>
      <c r="W55" s="16"/>
    </row>
    <row r="56" spans="1:23" ht="15.75">
      <c r="A56" s="16"/>
      <c r="B56" s="16"/>
      <c r="C56" s="16"/>
      <c r="D56" s="16"/>
      <c r="E56" s="16"/>
      <c r="F56" s="66"/>
      <c r="G56" s="66"/>
      <c r="H56" s="66"/>
      <c r="I56" s="16"/>
      <c r="J56" s="75"/>
      <c r="K56" s="75"/>
      <c r="L56" s="75"/>
      <c r="M56" s="75"/>
      <c r="N56" s="75"/>
      <c r="O56" s="75"/>
      <c r="P56" s="75"/>
      <c r="Q56" s="75"/>
      <c r="R56" s="75"/>
      <c r="S56" s="16"/>
      <c r="T56" s="16"/>
      <c r="U56" s="16"/>
      <c r="V56" s="16"/>
      <c r="W56" s="16"/>
    </row>
    <row r="57" spans="1:23" ht="15.75">
      <c r="A57" s="16"/>
      <c r="B57" s="16"/>
      <c r="C57" s="16"/>
      <c r="D57" s="16"/>
      <c r="E57" s="16"/>
      <c r="F57" s="66"/>
      <c r="G57" s="66"/>
      <c r="H57" s="66"/>
      <c r="I57" s="16"/>
      <c r="J57" s="75"/>
      <c r="K57" s="75"/>
      <c r="L57" s="75"/>
      <c r="M57" s="75"/>
      <c r="N57" s="75"/>
      <c r="O57" s="75"/>
      <c r="P57" s="75"/>
      <c r="Q57" s="75"/>
      <c r="R57" s="75"/>
      <c r="S57" s="16"/>
      <c r="T57" s="16"/>
      <c r="U57" s="16"/>
      <c r="V57" s="16"/>
      <c r="W57" s="16"/>
    </row>
    <row r="58" ht="15">
      <c r="H58" s="3"/>
    </row>
    <row r="59" ht="15">
      <c r="H59" s="3"/>
    </row>
    <row r="60" ht="15">
      <c r="H60" s="3"/>
    </row>
    <row r="61" ht="15">
      <c r="H61" s="3"/>
    </row>
    <row r="62" ht="15">
      <c r="H62" s="3"/>
    </row>
    <row r="63" ht="15">
      <c r="H63" s="3"/>
    </row>
    <row r="64" ht="15">
      <c r="H64" s="3"/>
    </row>
    <row r="65" ht="15">
      <c r="H65" s="3"/>
    </row>
    <row r="66" ht="15">
      <c r="H66" s="3"/>
    </row>
    <row r="67" ht="15">
      <c r="H67" s="3"/>
    </row>
    <row r="68" ht="15">
      <c r="H68" s="3"/>
    </row>
    <row r="69" ht="15">
      <c r="H69" s="3"/>
    </row>
    <row r="70" ht="15">
      <c r="H70" s="3"/>
    </row>
    <row r="71" ht="15">
      <c r="H71" s="3"/>
    </row>
    <row r="72" ht="15">
      <c r="H72" s="3"/>
    </row>
    <row r="73" ht="15">
      <c r="H73" s="3"/>
    </row>
    <row r="74" ht="15">
      <c r="H74" s="3"/>
    </row>
    <row r="75" ht="15">
      <c r="H75" s="3"/>
    </row>
    <row r="76" ht="15">
      <c r="H76" s="3"/>
    </row>
    <row r="77" ht="15">
      <c r="H77" s="3"/>
    </row>
    <row r="78" ht="15">
      <c r="H78" s="3"/>
    </row>
    <row r="79" ht="15">
      <c r="H79" s="3"/>
    </row>
    <row r="80" ht="15">
      <c r="H80" s="3"/>
    </row>
    <row r="81" ht="15">
      <c r="H81" s="3"/>
    </row>
    <row r="82" ht="15">
      <c r="H82" s="3"/>
    </row>
    <row r="83" ht="15">
      <c r="H83" s="3"/>
    </row>
    <row r="84" ht="15">
      <c r="H84" s="3"/>
    </row>
    <row r="85" ht="15">
      <c r="H85" s="3"/>
    </row>
    <row r="86" ht="15">
      <c r="H86" s="3"/>
    </row>
    <row r="87" ht="15">
      <c r="H87" s="3"/>
    </row>
    <row r="88" ht="15">
      <c r="H88" s="3"/>
    </row>
    <row r="89" ht="15">
      <c r="H89" s="3"/>
    </row>
    <row r="90" ht="15">
      <c r="H90" s="3"/>
    </row>
    <row r="91" ht="15">
      <c r="H91" s="3"/>
    </row>
    <row r="92" ht="15">
      <c r="H92" s="3"/>
    </row>
    <row r="93" ht="15">
      <c r="H93" s="3"/>
    </row>
    <row r="94" ht="15">
      <c r="H94" s="3"/>
    </row>
    <row r="95" ht="15">
      <c r="H95" s="3"/>
    </row>
    <row r="96" ht="15">
      <c r="H96" s="3"/>
    </row>
    <row r="97" ht="15">
      <c r="H97" s="3"/>
    </row>
    <row r="98" ht="15">
      <c r="H98" s="3"/>
    </row>
    <row r="99" ht="15">
      <c r="H99" s="3"/>
    </row>
    <row r="100" ht="15">
      <c r="H100" s="3"/>
    </row>
    <row r="101" ht="15">
      <c r="H101" s="3"/>
    </row>
    <row r="102" ht="15">
      <c r="H102" s="3"/>
    </row>
    <row r="103" ht="15">
      <c r="H103" s="3"/>
    </row>
    <row r="104" ht="15">
      <c r="H104" s="3"/>
    </row>
    <row r="105" ht="15">
      <c r="H105" s="3"/>
    </row>
    <row r="106" ht="15">
      <c r="H106" s="3"/>
    </row>
    <row r="107" ht="15">
      <c r="H107" s="3"/>
    </row>
    <row r="108" ht="15">
      <c r="H108" s="3"/>
    </row>
    <row r="109" ht="15">
      <c r="H109" s="3"/>
    </row>
    <row r="110" ht="15">
      <c r="H110" s="3"/>
    </row>
    <row r="111" ht="15">
      <c r="H111" s="3"/>
    </row>
    <row r="112" ht="15">
      <c r="H112" s="3"/>
    </row>
    <row r="113" ht="15">
      <c r="H113" s="3"/>
    </row>
    <row r="114" ht="15">
      <c r="H114" s="3"/>
    </row>
    <row r="115" ht="15">
      <c r="H115" s="3"/>
    </row>
    <row r="116" ht="15">
      <c r="H116" s="3"/>
    </row>
    <row r="117" ht="15">
      <c r="H117" s="3"/>
    </row>
    <row r="118" ht="15">
      <c r="H118" s="3"/>
    </row>
    <row r="119" ht="15">
      <c r="H119" s="3"/>
    </row>
    <row r="120" ht="15">
      <c r="H120" s="3"/>
    </row>
    <row r="121" ht="15">
      <c r="H121" s="3"/>
    </row>
    <row r="122" ht="15">
      <c r="H122" s="3"/>
    </row>
    <row r="123" ht="15">
      <c r="H123" s="3"/>
    </row>
    <row r="124" ht="15">
      <c r="H124" s="3"/>
    </row>
    <row r="125" ht="15">
      <c r="H125" s="3"/>
    </row>
    <row r="126" ht="15">
      <c r="H126" s="3"/>
    </row>
    <row r="127" ht="15">
      <c r="H127" s="3"/>
    </row>
    <row r="128" ht="15">
      <c r="H128" s="3"/>
    </row>
    <row r="129" ht="15">
      <c r="H129" s="3"/>
    </row>
    <row r="130" ht="15">
      <c r="H130" s="3"/>
    </row>
    <row r="131" ht="15">
      <c r="H131" s="3"/>
    </row>
    <row r="132" ht="15">
      <c r="H132" s="3"/>
    </row>
    <row r="133" ht="15">
      <c r="H133" s="3"/>
    </row>
    <row r="134" ht="15">
      <c r="H134" s="3"/>
    </row>
    <row r="135" ht="15">
      <c r="H135" s="3"/>
    </row>
    <row r="136" ht="15">
      <c r="H136" s="3"/>
    </row>
    <row r="137" ht="15">
      <c r="H137" s="3"/>
    </row>
    <row r="138" ht="15">
      <c r="H138" s="3"/>
    </row>
    <row r="139" ht="15">
      <c r="H139" s="3"/>
    </row>
    <row r="140" ht="15">
      <c r="H140" s="3"/>
    </row>
    <row r="141" ht="15">
      <c r="H141" s="3"/>
    </row>
    <row r="142" ht="15">
      <c r="H142" s="3"/>
    </row>
    <row r="143" ht="15">
      <c r="H143" s="3"/>
    </row>
    <row r="144" ht="15">
      <c r="H144" s="3"/>
    </row>
    <row r="145" ht="15">
      <c r="H145" s="3"/>
    </row>
    <row r="146" ht="15">
      <c r="H146" s="3"/>
    </row>
    <row r="147" ht="15">
      <c r="H147" s="3"/>
    </row>
    <row r="148" ht="15">
      <c r="H148" s="3"/>
    </row>
    <row r="149" ht="15">
      <c r="H149" s="3"/>
    </row>
    <row r="150" ht="15">
      <c r="H150" s="3"/>
    </row>
    <row r="151" ht="15">
      <c r="H151" s="3"/>
    </row>
    <row r="152" ht="15">
      <c r="H152" s="3"/>
    </row>
    <row r="153" ht="15">
      <c r="H153" s="3"/>
    </row>
    <row r="154" ht="15">
      <c r="H154" s="3"/>
    </row>
    <row r="155" ht="15">
      <c r="H155" s="3"/>
    </row>
    <row r="156" ht="15">
      <c r="H156" s="3"/>
    </row>
    <row r="157" ht="15">
      <c r="H157" s="3"/>
    </row>
    <row r="158" ht="15">
      <c r="H158" s="3"/>
    </row>
    <row r="159" ht="15">
      <c r="H159" s="3"/>
    </row>
  </sheetData>
  <mergeCells count="2">
    <mergeCell ref="F9:G9"/>
    <mergeCell ref="H9:I9"/>
  </mergeCells>
  <printOptions horizontalCentered="1"/>
  <pageMargins left="0.3937007874015748" right="0.1968503937007874" top="0.5905511811023623" bottom="0.5905511811023623" header="0" footer="0"/>
  <pageSetup fitToHeight="2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workbookViewId="0" topLeftCell="A1">
      <selection activeCell="A35" sqref="A35"/>
    </sheetView>
  </sheetViews>
  <sheetFormatPr defaultColWidth="9.00390625" defaultRowHeight="15.75"/>
  <cols>
    <col min="1" max="1" width="23.875" style="8" customWidth="1"/>
    <col min="2" max="2" width="1.25" style="8" customWidth="1"/>
    <col min="3" max="3" width="9.00390625" style="8" bestFit="1" customWidth="1"/>
    <col min="4" max="4" width="9.375" style="8" bestFit="1" customWidth="1"/>
    <col min="5" max="5" width="8.50390625" style="8" bestFit="1" customWidth="1"/>
    <col min="6" max="6" width="8.00390625" style="8" bestFit="1" customWidth="1"/>
    <col min="7" max="7" width="12.25390625" style="8" bestFit="1" customWidth="1"/>
    <col min="8" max="8" width="8.50390625" style="8" bestFit="1" customWidth="1"/>
    <col min="9" max="9" width="7.875" style="8" bestFit="1" customWidth="1"/>
    <col min="10" max="10" width="8.75390625" style="8" bestFit="1" customWidth="1"/>
    <col min="11" max="16384" width="8.125" style="8" customWidth="1"/>
  </cols>
  <sheetData>
    <row r="1" spans="1:17" s="1" customFormat="1" ht="15.75">
      <c r="A1" s="11" t="s">
        <v>60</v>
      </c>
      <c r="B1" s="12"/>
      <c r="C1" s="13"/>
      <c r="D1" s="13"/>
      <c r="E1" s="13"/>
      <c r="F1" s="13"/>
      <c r="G1" s="13"/>
      <c r="H1" s="16"/>
      <c r="I1" s="92"/>
      <c r="J1" s="16"/>
      <c r="K1" s="16"/>
      <c r="L1" s="93"/>
      <c r="M1" s="2"/>
      <c r="N1" s="6"/>
      <c r="O1" s="6"/>
      <c r="P1" s="6"/>
      <c r="Q1" s="6"/>
    </row>
    <row r="2" spans="1:17" s="1" customFormat="1" ht="15.75">
      <c r="A2" s="17" t="s">
        <v>0</v>
      </c>
      <c r="B2" s="12"/>
      <c r="C2" s="13"/>
      <c r="D2" s="13"/>
      <c r="E2" s="13"/>
      <c r="F2" s="13"/>
      <c r="G2" s="13"/>
      <c r="H2" s="16"/>
      <c r="I2" s="92"/>
      <c r="J2" s="16"/>
      <c r="K2" s="16"/>
      <c r="L2" s="93"/>
      <c r="M2" s="2"/>
      <c r="N2" s="6"/>
      <c r="O2" s="6"/>
      <c r="P2" s="6"/>
      <c r="Q2" s="6"/>
    </row>
    <row r="3" spans="1:17" s="1" customFormat="1" ht="15.75">
      <c r="A3" s="18" t="s">
        <v>58</v>
      </c>
      <c r="B3" s="12"/>
      <c r="C3" s="94"/>
      <c r="D3" s="13"/>
      <c r="E3" s="13"/>
      <c r="F3" s="13"/>
      <c r="G3" s="13"/>
      <c r="H3" s="95"/>
      <c r="I3" s="21"/>
      <c r="J3" s="22"/>
      <c r="K3" s="21"/>
      <c r="L3" s="21"/>
      <c r="M3" s="6"/>
      <c r="N3" s="6"/>
      <c r="O3" s="6"/>
      <c r="P3" s="6"/>
      <c r="Q3" s="6"/>
    </row>
    <row r="4" spans="1:17" s="1" customFormat="1" ht="9" customHeight="1">
      <c r="A4" s="18"/>
      <c r="B4" s="12"/>
      <c r="C4" s="94"/>
      <c r="D4" s="13"/>
      <c r="E4" s="13"/>
      <c r="F4" s="13"/>
      <c r="G4" s="13"/>
      <c r="H4" s="95"/>
      <c r="I4" s="21"/>
      <c r="J4" s="22"/>
      <c r="K4" s="21"/>
      <c r="L4" s="21"/>
      <c r="M4" s="6"/>
      <c r="N4" s="6"/>
      <c r="O4" s="6"/>
      <c r="P4" s="6"/>
      <c r="Q4" s="6"/>
    </row>
    <row r="5" spans="1:12" s="1" customFormat="1" ht="15.75">
      <c r="A5" s="96" t="s">
        <v>7</v>
      </c>
      <c r="B5" s="97"/>
      <c r="C5" s="98"/>
      <c r="D5" s="98"/>
      <c r="E5" s="99"/>
      <c r="F5" s="99"/>
      <c r="G5" s="99"/>
      <c r="H5" s="100"/>
      <c r="I5" s="101"/>
      <c r="J5" s="102"/>
      <c r="K5" s="102"/>
      <c r="L5" s="102"/>
    </row>
    <row r="6" spans="1:12" s="1" customFormat="1" ht="15.75">
      <c r="A6" s="96" t="s">
        <v>129</v>
      </c>
      <c r="B6" s="97"/>
      <c r="C6" s="98"/>
      <c r="D6" s="98"/>
      <c r="E6" s="99"/>
      <c r="F6" s="99"/>
      <c r="G6" s="99"/>
      <c r="H6" s="100"/>
      <c r="I6" s="101"/>
      <c r="J6" s="102"/>
      <c r="K6" s="102"/>
      <c r="L6" s="102"/>
    </row>
    <row r="7" spans="1:12" s="1" customFormat="1" ht="15.75">
      <c r="A7" s="11" t="s">
        <v>27</v>
      </c>
      <c r="B7" s="103"/>
      <c r="C7" s="16"/>
      <c r="D7" s="16"/>
      <c r="E7" s="104"/>
      <c r="F7" s="104"/>
      <c r="G7" s="104"/>
      <c r="H7" s="104"/>
      <c r="I7" s="104"/>
      <c r="J7" s="24"/>
      <c r="K7" s="16"/>
      <c r="L7" s="16"/>
    </row>
    <row r="8" spans="1:12" s="1" customFormat="1" ht="15.75">
      <c r="A8" s="11"/>
      <c r="B8" s="103"/>
      <c r="C8" s="16"/>
      <c r="D8" s="16"/>
      <c r="E8" s="104"/>
      <c r="F8" s="104"/>
      <c r="G8" s="104"/>
      <c r="H8" s="104"/>
      <c r="I8" s="104"/>
      <c r="J8" s="24"/>
      <c r="K8" s="16"/>
      <c r="L8" s="16"/>
    </row>
    <row r="9" spans="1:12" s="1" customFormat="1" ht="15.75">
      <c r="A9" s="11"/>
      <c r="B9" s="103"/>
      <c r="C9" s="16"/>
      <c r="D9" s="16"/>
      <c r="E9" s="104"/>
      <c r="F9" s="104"/>
      <c r="G9" s="104"/>
      <c r="I9" s="104"/>
      <c r="J9" s="24"/>
      <c r="K9" s="16"/>
      <c r="L9" s="16"/>
    </row>
    <row r="10" spans="1:12" s="1" customFormat="1" ht="15.75">
      <c r="A10" s="16"/>
      <c r="B10" s="23"/>
      <c r="C10" s="114" t="s">
        <v>157</v>
      </c>
      <c r="E10" s="24"/>
      <c r="F10" s="24"/>
      <c r="G10" s="24"/>
      <c r="I10" s="24"/>
      <c r="J10" s="24"/>
      <c r="K10" s="16"/>
      <c r="L10" s="16"/>
    </row>
    <row r="11" spans="1:12" s="7" customFormat="1" ht="15.75">
      <c r="A11" s="106"/>
      <c r="B11" s="106"/>
      <c r="C11" s="105" t="s">
        <v>2</v>
      </c>
      <c r="D11" s="105" t="s">
        <v>2</v>
      </c>
      <c r="E11" s="105" t="s">
        <v>102</v>
      </c>
      <c r="F11" s="105" t="s">
        <v>140</v>
      </c>
      <c r="G11" s="105" t="s">
        <v>106</v>
      </c>
      <c r="H11" s="105" t="s">
        <v>3</v>
      </c>
      <c r="I11" s="105"/>
      <c r="J11" s="106" t="s">
        <v>138</v>
      </c>
      <c r="K11" s="105" t="s">
        <v>4</v>
      </c>
      <c r="L11" s="106"/>
    </row>
    <row r="12" spans="1:12" s="7" customFormat="1" ht="15.75">
      <c r="A12" s="106"/>
      <c r="B12" s="106"/>
      <c r="C12" s="105" t="s">
        <v>5</v>
      </c>
      <c r="D12" s="105" t="s">
        <v>6</v>
      </c>
      <c r="E12" s="105" t="s">
        <v>103</v>
      </c>
      <c r="F12" s="105" t="s">
        <v>141</v>
      </c>
      <c r="G12" s="105" t="s">
        <v>107</v>
      </c>
      <c r="H12" s="105" t="s">
        <v>104</v>
      </c>
      <c r="I12" s="105" t="s">
        <v>4</v>
      </c>
      <c r="J12" s="106" t="s">
        <v>139</v>
      </c>
      <c r="K12" s="105" t="s">
        <v>105</v>
      </c>
      <c r="L12" s="106"/>
    </row>
    <row r="13" spans="1:12" s="7" customFormat="1" ht="15.75">
      <c r="A13" s="106"/>
      <c r="B13" s="106"/>
      <c r="C13" s="105" t="s">
        <v>1</v>
      </c>
      <c r="D13" s="105" t="s">
        <v>1</v>
      </c>
      <c r="E13" s="105" t="s">
        <v>1</v>
      </c>
      <c r="F13" s="105" t="s">
        <v>1</v>
      </c>
      <c r="G13" s="105" t="s">
        <v>1</v>
      </c>
      <c r="H13" s="105" t="s">
        <v>1</v>
      </c>
      <c r="I13" s="105" t="s">
        <v>1</v>
      </c>
      <c r="J13" s="105" t="s">
        <v>1</v>
      </c>
      <c r="K13" s="105" t="s">
        <v>1</v>
      </c>
      <c r="L13" s="106"/>
    </row>
    <row r="14" spans="1:12" s="7" customFormat="1" ht="15.75">
      <c r="A14" s="106"/>
      <c r="B14" s="106"/>
      <c r="C14" s="107"/>
      <c r="D14" s="107"/>
      <c r="E14" s="107"/>
      <c r="F14" s="107"/>
      <c r="G14" s="107"/>
      <c r="H14" s="107"/>
      <c r="I14" s="107"/>
      <c r="J14" s="106"/>
      <c r="K14" s="106"/>
      <c r="L14" s="106"/>
    </row>
    <row r="15" spans="1:12" ht="15.75">
      <c r="A15" s="106"/>
      <c r="B15" s="108"/>
      <c r="C15" s="109"/>
      <c r="D15" s="109"/>
      <c r="E15" s="109"/>
      <c r="F15" s="109"/>
      <c r="G15" s="109"/>
      <c r="H15" s="109"/>
      <c r="I15" s="109"/>
      <c r="J15" s="108"/>
      <c r="K15" s="108"/>
      <c r="L15" s="108"/>
    </row>
    <row r="16" spans="1:12" ht="15.75">
      <c r="A16" s="106" t="s">
        <v>136</v>
      </c>
      <c r="B16" s="108"/>
      <c r="C16" s="116">
        <v>55000</v>
      </c>
      <c r="D16" s="116">
        <v>1088</v>
      </c>
      <c r="E16" s="117">
        <v>-48</v>
      </c>
      <c r="F16" s="117">
        <v>-81</v>
      </c>
      <c r="G16" s="116">
        <v>0</v>
      </c>
      <c r="H16" s="116">
        <v>13171</v>
      </c>
      <c r="I16" s="116">
        <f>SUM(C16:H16)</f>
        <v>69130</v>
      </c>
      <c r="J16" s="116">
        <v>0</v>
      </c>
      <c r="K16" s="116">
        <f>+I16+0.049</f>
        <v>69130.049</v>
      </c>
      <c r="L16" s="108"/>
    </row>
    <row r="17" spans="1:12" ht="15.75">
      <c r="A17" s="106"/>
      <c r="B17" s="108"/>
      <c r="C17" s="116"/>
      <c r="D17" s="116"/>
      <c r="E17" s="117"/>
      <c r="F17" s="117"/>
      <c r="G17" s="116"/>
      <c r="H17" s="116"/>
      <c r="I17" s="116"/>
      <c r="J17" s="116"/>
      <c r="K17" s="116"/>
      <c r="L17" s="108"/>
    </row>
    <row r="18" spans="1:12" ht="15.75">
      <c r="A18" s="108" t="s">
        <v>143</v>
      </c>
      <c r="B18" s="108"/>
      <c r="C18" s="184">
        <v>0</v>
      </c>
      <c r="D18" s="185">
        <v>0</v>
      </c>
      <c r="E18" s="185">
        <v>0</v>
      </c>
      <c r="F18" s="185">
        <v>-137</v>
      </c>
      <c r="G18" s="186">
        <v>0</v>
      </c>
      <c r="H18" s="186">
        <v>0</v>
      </c>
      <c r="I18" s="186">
        <f>SUM(C18:H18)</f>
        <v>-137</v>
      </c>
      <c r="J18" s="186">
        <v>0</v>
      </c>
      <c r="K18" s="187">
        <f>+I18+J18</f>
        <v>-137</v>
      </c>
      <c r="L18" s="108"/>
    </row>
    <row r="19" spans="1:12" ht="15.75">
      <c r="A19" s="108" t="s">
        <v>162</v>
      </c>
      <c r="B19" s="108"/>
      <c r="C19" s="198"/>
      <c r="D19" s="198"/>
      <c r="E19" s="198"/>
      <c r="F19" s="198"/>
      <c r="G19" s="199"/>
      <c r="H19" s="199"/>
      <c r="I19" s="199"/>
      <c r="J19" s="199"/>
      <c r="K19" s="199"/>
      <c r="L19" s="108"/>
    </row>
    <row r="20" spans="1:12" ht="15.75">
      <c r="A20" s="197" t="s">
        <v>163</v>
      </c>
      <c r="B20" s="108"/>
      <c r="C20" s="163">
        <v>0</v>
      </c>
      <c r="D20" s="163">
        <v>0</v>
      </c>
      <c r="E20" s="163">
        <v>0</v>
      </c>
      <c r="F20" s="163">
        <v>-137</v>
      </c>
      <c r="G20" s="163">
        <v>0</v>
      </c>
      <c r="H20" s="163">
        <v>0</v>
      </c>
      <c r="I20" s="163">
        <f>SUM(C20:H20)</f>
        <v>-137</v>
      </c>
      <c r="J20" s="163">
        <v>0</v>
      </c>
      <c r="K20" s="163">
        <f>SUM(I20:J20)</f>
        <v>-137</v>
      </c>
      <c r="L20" s="108"/>
    </row>
    <row r="21" spans="1:12" ht="15.75">
      <c r="A21" s="108" t="s">
        <v>156</v>
      </c>
      <c r="B21" s="108"/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6">
        <f>SUM(C21:H21)</f>
        <v>0</v>
      </c>
      <c r="J21" s="118">
        <v>1119</v>
      </c>
      <c r="K21" s="116">
        <f>+I21+J21</f>
        <v>1119</v>
      </c>
      <c r="L21" s="108"/>
    </row>
    <row r="22" spans="1:12" ht="15.75">
      <c r="A22" s="108" t="s">
        <v>67</v>
      </c>
      <c r="B22" s="108"/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5">
        <f>PNL!F22</f>
        <v>16</v>
      </c>
      <c r="I22" s="116">
        <f>SUM(C22:H22)</f>
        <v>16</v>
      </c>
      <c r="J22" s="115">
        <v>0</v>
      </c>
      <c r="K22" s="116">
        <f>+I22+J22</f>
        <v>16</v>
      </c>
      <c r="L22" s="108"/>
    </row>
    <row r="23" spans="1:12" ht="15.75">
      <c r="A23" s="108"/>
      <c r="B23" s="108"/>
      <c r="C23" s="118"/>
      <c r="D23" s="118"/>
      <c r="E23" s="118"/>
      <c r="F23" s="118"/>
      <c r="G23" s="115"/>
      <c r="H23" s="115"/>
      <c r="I23" s="116"/>
      <c r="J23" s="115"/>
      <c r="K23" s="116">
        <f>+I23+J23</f>
        <v>0</v>
      </c>
      <c r="L23" s="108"/>
    </row>
    <row r="24" spans="1:12" ht="16.5" thickBot="1">
      <c r="A24" s="106" t="s">
        <v>137</v>
      </c>
      <c r="B24" s="108"/>
      <c r="C24" s="172">
        <f aca="true" t="shared" si="0" ref="C24:I24">+C16+C20+C21+C22</f>
        <v>55000</v>
      </c>
      <c r="D24" s="172">
        <f t="shared" si="0"/>
        <v>1088</v>
      </c>
      <c r="E24" s="172">
        <f t="shared" si="0"/>
        <v>-48</v>
      </c>
      <c r="F24" s="172">
        <f t="shared" si="0"/>
        <v>-218</v>
      </c>
      <c r="G24" s="172">
        <f t="shared" si="0"/>
        <v>0</v>
      </c>
      <c r="H24" s="172">
        <f t="shared" si="0"/>
        <v>13187</v>
      </c>
      <c r="I24" s="172">
        <f t="shared" si="0"/>
        <v>69009</v>
      </c>
      <c r="J24" s="172">
        <f>+J20+J21+J22</f>
        <v>1119</v>
      </c>
      <c r="K24" s="172">
        <f>+K16+K20+K21+K22</f>
        <v>70128.049</v>
      </c>
      <c r="L24" s="108"/>
    </row>
    <row r="25" spans="1:12" ht="16.5" thickTop="1">
      <c r="A25" s="108"/>
      <c r="B25" s="108"/>
      <c r="C25" s="116"/>
      <c r="D25" s="116"/>
      <c r="E25" s="116"/>
      <c r="F25" s="116"/>
      <c r="G25" s="116"/>
      <c r="H25" s="116"/>
      <c r="I25" s="116"/>
      <c r="J25" s="108"/>
      <c r="K25" s="108"/>
      <c r="L25" s="108"/>
    </row>
    <row r="26" spans="1:12" ht="15.75">
      <c r="A26" s="108"/>
      <c r="B26" s="108"/>
      <c r="C26" s="116"/>
      <c r="D26" s="116"/>
      <c r="E26" s="116"/>
      <c r="F26" s="116"/>
      <c r="G26" s="116"/>
      <c r="H26" s="116"/>
      <c r="I26" s="116"/>
      <c r="J26" s="108"/>
      <c r="K26" s="108"/>
      <c r="L26" s="108"/>
    </row>
    <row r="27" spans="1:12" ht="15.75">
      <c r="A27" s="106" t="s">
        <v>69</v>
      </c>
      <c r="B27" s="108"/>
      <c r="C27" s="119"/>
      <c r="D27" s="116"/>
      <c r="E27" s="116"/>
      <c r="F27" s="116"/>
      <c r="G27" s="116"/>
      <c r="H27" s="116"/>
      <c r="I27" s="116"/>
      <c r="J27" s="108"/>
      <c r="K27" s="108"/>
      <c r="L27" s="108"/>
    </row>
    <row r="28" spans="1:12" ht="15.75">
      <c r="A28" s="108" t="s">
        <v>108</v>
      </c>
      <c r="B28" s="108"/>
      <c r="C28" s="163">
        <v>55000</v>
      </c>
      <c r="D28" s="163">
        <v>1088</v>
      </c>
      <c r="E28" s="163">
        <v>0</v>
      </c>
      <c r="F28" s="163">
        <v>0</v>
      </c>
      <c r="G28" s="163">
        <v>8434</v>
      </c>
      <c r="H28" s="163">
        <v>3377</v>
      </c>
      <c r="I28" s="163">
        <f>SUM(C28:H28)</f>
        <v>67899</v>
      </c>
      <c r="J28" s="163">
        <v>0</v>
      </c>
      <c r="K28" s="163">
        <f>SUM(I28:J28)</f>
        <v>67899</v>
      </c>
      <c r="L28" s="108"/>
    </row>
    <row r="29" spans="1:12" ht="15.75">
      <c r="A29" s="108" t="s">
        <v>142</v>
      </c>
      <c r="B29" s="108"/>
      <c r="C29" s="167">
        <v>0</v>
      </c>
      <c r="D29" s="167"/>
      <c r="E29" s="167">
        <v>0</v>
      </c>
      <c r="F29" s="167">
        <v>0</v>
      </c>
      <c r="G29" s="167">
        <v>-8434</v>
      </c>
      <c r="H29" s="167">
        <v>8434</v>
      </c>
      <c r="I29" s="167">
        <f>SUM(C29:H29)</f>
        <v>0</v>
      </c>
      <c r="J29" s="167">
        <v>0</v>
      </c>
      <c r="K29" s="167">
        <f>SUM(I29:J29)</f>
        <v>0</v>
      </c>
      <c r="L29" s="108"/>
    </row>
    <row r="30" spans="1:12" ht="31.5">
      <c r="A30" s="188" t="s">
        <v>158</v>
      </c>
      <c r="B30" s="108"/>
      <c r="C30" s="163">
        <f aca="true" t="shared" si="1" ref="C30:K30">SUM(C28:C29)</f>
        <v>55000</v>
      </c>
      <c r="D30" s="163">
        <f t="shared" si="1"/>
        <v>1088</v>
      </c>
      <c r="E30" s="163">
        <f t="shared" si="1"/>
        <v>0</v>
      </c>
      <c r="F30" s="163">
        <f t="shared" si="1"/>
        <v>0</v>
      </c>
      <c r="G30" s="163">
        <f t="shared" si="1"/>
        <v>0</v>
      </c>
      <c r="H30" s="163">
        <f t="shared" si="1"/>
        <v>11811</v>
      </c>
      <c r="I30" s="163">
        <f t="shared" si="1"/>
        <v>67899</v>
      </c>
      <c r="J30" s="163">
        <f t="shared" si="1"/>
        <v>0</v>
      </c>
      <c r="K30" s="163">
        <f t="shared" si="1"/>
        <v>67899</v>
      </c>
      <c r="L30" s="108"/>
    </row>
    <row r="31" spans="1:12" ht="15.75">
      <c r="A31" s="108"/>
      <c r="B31" s="108"/>
      <c r="C31" s="163"/>
      <c r="D31" s="163"/>
      <c r="E31" s="163"/>
      <c r="F31" s="163"/>
      <c r="G31" s="163"/>
      <c r="H31" s="163"/>
      <c r="I31" s="163"/>
      <c r="J31" s="164"/>
      <c r="K31" s="164"/>
      <c r="L31" s="108"/>
    </row>
    <row r="32" spans="1:12" ht="15.75">
      <c r="A32" s="108" t="s">
        <v>143</v>
      </c>
      <c r="B32" s="108"/>
      <c r="C32" s="168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f>SUM(C32:H32)</f>
        <v>0</v>
      </c>
      <c r="J32" s="169">
        <v>0</v>
      </c>
      <c r="K32" s="171">
        <f>SUM(I32:J32)</f>
        <v>0</v>
      </c>
      <c r="L32" s="108"/>
    </row>
    <row r="33" spans="1:12" ht="15.75">
      <c r="A33" s="108" t="s">
        <v>164</v>
      </c>
      <c r="B33" s="108"/>
      <c r="C33" s="200"/>
      <c r="D33" s="200"/>
      <c r="E33" s="200"/>
      <c r="F33" s="200"/>
      <c r="G33" s="200"/>
      <c r="H33" s="200"/>
      <c r="I33" s="200"/>
      <c r="J33" s="200"/>
      <c r="K33" s="200"/>
      <c r="L33" s="108"/>
    </row>
    <row r="34" spans="1:12" ht="15.75">
      <c r="A34" s="197" t="s">
        <v>163</v>
      </c>
      <c r="B34" s="108"/>
      <c r="C34" s="163">
        <v>0</v>
      </c>
      <c r="D34" s="163">
        <v>0</v>
      </c>
      <c r="E34" s="163">
        <v>0</v>
      </c>
      <c r="F34" s="163">
        <v>0</v>
      </c>
      <c r="G34" s="163">
        <v>0</v>
      </c>
      <c r="H34" s="163">
        <v>0</v>
      </c>
      <c r="I34" s="163">
        <f>SUM(C34:H34)</f>
        <v>0</v>
      </c>
      <c r="J34" s="163">
        <v>0</v>
      </c>
      <c r="K34" s="163">
        <f>SUM(I34:J34)</f>
        <v>0</v>
      </c>
      <c r="L34" s="108"/>
    </row>
    <row r="35" spans="1:12" ht="15.75">
      <c r="A35" s="108" t="s">
        <v>145</v>
      </c>
      <c r="B35" s="108"/>
      <c r="C35" s="165">
        <v>0</v>
      </c>
      <c r="D35" s="165">
        <v>0</v>
      </c>
      <c r="E35" s="117">
        <v>-46</v>
      </c>
      <c r="F35" s="165">
        <v>0</v>
      </c>
      <c r="G35" s="165">
        <v>0</v>
      </c>
      <c r="H35" s="163">
        <v>0</v>
      </c>
      <c r="I35" s="163">
        <f>SUM(C35:H35)</f>
        <v>-46</v>
      </c>
      <c r="J35" s="163">
        <v>0</v>
      </c>
      <c r="K35" s="163">
        <f>SUM(I35:J35)</f>
        <v>-46</v>
      </c>
      <c r="L35" s="108"/>
    </row>
    <row r="36" spans="1:12" ht="15.75">
      <c r="A36" s="108" t="s">
        <v>67</v>
      </c>
      <c r="B36" s="108"/>
      <c r="C36" s="165">
        <v>0</v>
      </c>
      <c r="D36" s="165">
        <v>0</v>
      </c>
      <c r="E36" s="165">
        <v>0</v>
      </c>
      <c r="F36" s="165">
        <v>0</v>
      </c>
      <c r="G36" s="165">
        <v>0</v>
      </c>
      <c r="H36" s="166">
        <v>1180</v>
      </c>
      <c r="I36" s="163">
        <f>SUM(C36:H36)</f>
        <v>1180</v>
      </c>
      <c r="J36" s="163">
        <v>0</v>
      </c>
      <c r="K36" s="163">
        <f>SUM(I36:J36)</f>
        <v>1180</v>
      </c>
      <c r="L36" s="108"/>
    </row>
    <row r="37" spans="1:12" ht="15.75">
      <c r="A37" s="108"/>
      <c r="B37" s="108"/>
      <c r="C37" s="166"/>
      <c r="D37" s="166"/>
      <c r="E37" s="166"/>
      <c r="F37" s="166"/>
      <c r="G37" s="166"/>
      <c r="H37" s="166"/>
      <c r="I37" s="166"/>
      <c r="J37" s="164"/>
      <c r="K37" s="164"/>
      <c r="L37" s="108"/>
    </row>
    <row r="38" spans="1:12" ht="16.5" thickBot="1">
      <c r="A38" s="106" t="s">
        <v>144</v>
      </c>
      <c r="B38" s="108"/>
      <c r="C38" s="170">
        <f>+C30+C34+C35+C36</f>
        <v>55000</v>
      </c>
      <c r="D38" s="170">
        <f aca="true" t="shared" si="2" ref="D38:K38">+D30+D34+D35+D36</f>
        <v>1088</v>
      </c>
      <c r="E38" s="189">
        <f t="shared" si="2"/>
        <v>-46</v>
      </c>
      <c r="F38" s="190">
        <f t="shared" si="2"/>
        <v>0</v>
      </c>
      <c r="G38" s="190">
        <f t="shared" si="2"/>
        <v>0</v>
      </c>
      <c r="H38" s="170">
        <f t="shared" si="2"/>
        <v>12991</v>
      </c>
      <c r="I38" s="170">
        <f t="shared" si="2"/>
        <v>69033</v>
      </c>
      <c r="J38" s="191">
        <f t="shared" si="2"/>
        <v>0</v>
      </c>
      <c r="K38" s="170">
        <f t="shared" si="2"/>
        <v>69033</v>
      </c>
      <c r="L38" s="108"/>
    </row>
    <row r="39" spans="1:12" ht="16.5" thickTop="1">
      <c r="A39" s="108"/>
      <c r="B39" s="108"/>
      <c r="C39" s="109"/>
      <c r="D39" s="109"/>
      <c r="E39" s="109"/>
      <c r="F39" s="109"/>
      <c r="G39" s="109"/>
      <c r="H39" s="109"/>
      <c r="I39" s="109"/>
      <c r="J39" s="108"/>
      <c r="K39" s="108"/>
      <c r="L39" s="108"/>
    </row>
    <row r="40" spans="1:12" ht="15.75">
      <c r="A40" s="108"/>
      <c r="B40" s="108"/>
      <c r="C40" s="109"/>
      <c r="D40" s="109"/>
      <c r="E40" s="109"/>
      <c r="F40" s="109"/>
      <c r="G40" s="109"/>
      <c r="H40" s="109"/>
      <c r="I40" s="109"/>
      <c r="J40" s="108"/>
      <c r="K40" s="108"/>
      <c r="L40" s="108"/>
    </row>
    <row r="41" spans="1:12" s="1" customFormat="1" ht="15.75">
      <c r="A41" s="31" t="s">
        <v>120</v>
      </c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2" s="1" customFormat="1" ht="15.75">
      <c r="A42" s="31" t="s">
        <v>121</v>
      </c>
      <c r="B42" s="1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2" ht="15.75">
      <c r="A43" s="31" t="s">
        <v>148</v>
      </c>
      <c r="B43" s="112"/>
      <c r="C43" s="113"/>
      <c r="D43" s="113"/>
      <c r="E43" s="113"/>
      <c r="F43" s="113"/>
      <c r="G43" s="113"/>
      <c r="H43" s="113"/>
      <c r="I43" s="113"/>
      <c r="J43" s="112"/>
      <c r="K43" s="112"/>
      <c r="L43" s="112"/>
    </row>
    <row r="44" spans="1:12" ht="15.75">
      <c r="A44" s="112"/>
      <c r="B44" s="112"/>
      <c r="C44" s="113"/>
      <c r="D44" s="113"/>
      <c r="E44" s="113"/>
      <c r="F44" s="113"/>
      <c r="G44" s="113"/>
      <c r="H44" s="113"/>
      <c r="I44" s="113"/>
      <c r="J44" s="112"/>
      <c r="K44" s="112"/>
      <c r="L44" s="112"/>
    </row>
    <row r="45" spans="1:12" ht="15.75">
      <c r="A45" s="112"/>
      <c r="B45" s="112"/>
      <c r="C45" s="113"/>
      <c r="D45" s="113"/>
      <c r="E45" s="113"/>
      <c r="F45" s="113"/>
      <c r="G45" s="113"/>
      <c r="H45" s="113"/>
      <c r="I45" s="113"/>
      <c r="J45" s="112"/>
      <c r="K45" s="112"/>
      <c r="L45" s="112"/>
    </row>
    <row r="46" spans="1:12" ht="15.75">
      <c r="A46" s="112"/>
      <c r="B46" s="112"/>
      <c r="C46" s="113"/>
      <c r="D46" s="113"/>
      <c r="E46" s="113"/>
      <c r="F46" s="113"/>
      <c r="G46" s="113"/>
      <c r="H46" s="113"/>
      <c r="I46" s="113"/>
      <c r="J46" s="112"/>
      <c r="K46" s="112"/>
      <c r="L46" s="112"/>
    </row>
    <row r="47" spans="1:12" ht="15.75">
      <c r="A47" s="112"/>
      <c r="B47" s="112"/>
      <c r="C47" s="113"/>
      <c r="D47" s="113"/>
      <c r="E47" s="113"/>
      <c r="F47" s="113"/>
      <c r="G47" s="113"/>
      <c r="H47" s="113"/>
      <c r="I47" s="113"/>
      <c r="J47" s="112"/>
      <c r="K47" s="112"/>
      <c r="L47" s="112"/>
    </row>
    <row r="48" spans="1:12" ht="15.75">
      <c r="A48" s="112"/>
      <c r="B48" s="112"/>
      <c r="C48" s="113"/>
      <c r="D48" s="113"/>
      <c r="E48" s="113"/>
      <c r="F48" s="113"/>
      <c r="G48" s="113"/>
      <c r="H48" s="113"/>
      <c r="I48" s="113"/>
      <c r="J48" s="112"/>
      <c r="K48" s="112"/>
      <c r="L48" s="112"/>
    </row>
    <row r="49" spans="1:12" ht="15.75">
      <c r="A49" s="112"/>
      <c r="B49" s="112"/>
      <c r="C49" s="113"/>
      <c r="D49" s="113"/>
      <c r="E49" s="113"/>
      <c r="F49" s="113"/>
      <c r="G49" s="113"/>
      <c r="H49" s="113"/>
      <c r="I49" s="113"/>
      <c r="J49" s="112"/>
      <c r="K49" s="112"/>
      <c r="L49" s="112"/>
    </row>
    <row r="50" spans="1:12" ht="15.75">
      <c r="A50" s="112"/>
      <c r="B50" s="112"/>
      <c r="C50" s="113"/>
      <c r="D50" s="113"/>
      <c r="E50" s="113"/>
      <c r="F50" s="113"/>
      <c r="G50" s="113"/>
      <c r="H50" s="113"/>
      <c r="I50" s="113"/>
      <c r="J50" s="112"/>
      <c r="K50" s="112"/>
      <c r="L50" s="112"/>
    </row>
    <row r="51" spans="1:12" ht="15.75">
      <c r="A51" s="112"/>
      <c r="B51" s="112"/>
      <c r="C51" s="113"/>
      <c r="D51" s="113"/>
      <c r="E51" s="113"/>
      <c r="F51" s="113"/>
      <c r="G51" s="113"/>
      <c r="H51" s="113"/>
      <c r="I51" s="113"/>
      <c r="J51" s="112"/>
      <c r="K51" s="112"/>
      <c r="L51" s="112"/>
    </row>
    <row r="52" spans="1:12" ht="15.75">
      <c r="A52" s="112"/>
      <c r="B52" s="112"/>
      <c r="C52" s="113"/>
      <c r="D52" s="113"/>
      <c r="E52" s="113"/>
      <c r="F52" s="113"/>
      <c r="G52" s="113"/>
      <c r="H52" s="113"/>
      <c r="I52" s="113"/>
      <c r="J52" s="112"/>
      <c r="K52" s="112"/>
      <c r="L52" s="112"/>
    </row>
    <row r="53" spans="1:12" ht="15.75">
      <c r="A53" s="112"/>
      <c r="B53" s="112"/>
      <c r="C53" s="113"/>
      <c r="D53" s="113"/>
      <c r="E53" s="113"/>
      <c r="F53" s="113"/>
      <c r="G53" s="113"/>
      <c r="H53" s="113"/>
      <c r="I53" s="113"/>
      <c r="J53" s="112"/>
      <c r="K53" s="112"/>
      <c r="L53" s="112"/>
    </row>
    <row r="54" spans="1:12" ht="15.75">
      <c r="A54" s="112"/>
      <c r="B54" s="112"/>
      <c r="C54" s="113"/>
      <c r="D54" s="113"/>
      <c r="E54" s="113"/>
      <c r="F54" s="113"/>
      <c r="G54" s="113"/>
      <c r="H54" s="113"/>
      <c r="I54" s="113"/>
      <c r="J54" s="112"/>
      <c r="K54" s="112"/>
      <c r="L54" s="112"/>
    </row>
    <row r="55" spans="1:12" ht="15.75">
      <c r="A55" s="112"/>
      <c r="B55" s="112"/>
      <c r="C55" s="113"/>
      <c r="D55" s="113"/>
      <c r="E55" s="113"/>
      <c r="F55" s="113"/>
      <c r="G55" s="113"/>
      <c r="H55" s="113"/>
      <c r="I55" s="113"/>
      <c r="J55" s="112"/>
      <c r="K55" s="112"/>
      <c r="L55" s="112"/>
    </row>
    <row r="56" spans="1:12" ht="15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1:12" ht="15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</row>
    <row r="58" spans="1:12" ht="15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</row>
    <row r="59" spans="1:12" ht="15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</row>
  </sheetData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workbookViewId="0" topLeftCell="A1">
      <selection activeCell="B46" sqref="B46"/>
    </sheetView>
  </sheetViews>
  <sheetFormatPr defaultColWidth="9.00390625" defaultRowHeight="15.75"/>
  <cols>
    <col min="1" max="1" width="3.75390625" style="1" customWidth="1"/>
    <col min="2" max="2" width="8.00390625" style="1" customWidth="1"/>
    <col min="3" max="3" width="9.75390625" style="1" customWidth="1"/>
    <col min="4" max="4" width="8.75390625" style="1" customWidth="1"/>
    <col min="5" max="5" width="15.625" style="1" customWidth="1"/>
    <col min="6" max="6" width="8.125" style="1" customWidth="1"/>
    <col min="7" max="7" width="15.75390625" style="10" customWidth="1"/>
    <col min="8" max="8" width="15.75390625" style="1" customWidth="1"/>
    <col min="9" max="16384" width="8.00390625" style="1" customWidth="1"/>
  </cols>
  <sheetData>
    <row r="1" spans="1:13" ht="15.75">
      <c r="A1" s="11" t="s">
        <v>60</v>
      </c>
      <c r="B1" s="12"/>
      <c r="C1" s="13"/>
      <c r="D1" s="13"/>
      <c r="E1" s="13"/>
      <c r="F1" s="13"/>
      <c r="G1" s="14"/>
      <c r="H1" s="16"/>
      <c r="I1" s="120"/>
      <c r="J1" s="13"/>
      <c r="K1" s="6"/>
      <c r="L1" s="6"/>
      <c r="M1" s="6"/>
    </row>
    <row r="2" spans="1:13" ht="15.75">
      <c r="A2" s="17" t="s">
        <v>0</v>
      </c>
      <c r="B2" s="12"/>
      <c r="C2" s="13"/>
      <c r="D2" s="13"/>
      <c r="E2" s="13"/>
      <c r="F2" s="13"/>
      <c r="G2" s="14"/>
      <c r="H2" s="16"/>
      <c r="I2" s="120"/>
      <c r="J2" s="13"/>
      <c r="K2" s="6"/>
      <c r="L2" s="6"/>
      <c r="M2" s="6"/>
    </row>
    <row r="3" spans="1:13" ht="15.75">
      <c r="A3" s="18" t="s">
        <v>58</v>
      </c>
      <c r="B3" s="12"/>
      <c r="C3" s="13"/>
      <c r="D3" s="13"/>
      <c r="E3" s="13"/>
      <c r="F3" s="16"/>
      <c r="G3" s="19"/>
      <c r="H3" s="95"/>
      <c r="I3" s="21"/>
      <c r="J3" s="21"/>
      <c r="K3" s="6"/>
      <c r="L3" s="6"/>
      <c r="M3" s="6"/>
    </row>
    <row r="4" spans="1:10" ht="9" customHeight="1">
      <c r="A4" s="18"/>
      <c r="B4" s="23"/>
      <c r="C4" s="24"/>
      <c r="D4" s="24"/>
      <c r="E4" s="24"/>
      <c r="F4" s="24"/>
      <c r="G4" s="25"/>
      <c r="H4" s="121"/>
      <c r="I4" s="26"/>
      <c r="J4" s="26"/>
    </row>
    <row r="5" spans="1:10" ht="15.75">
      <c r="A5" s="18" t="s">
        <v>9</v>
      </c>
      <c r="B5" s="122"/>
      <c r="C5" s="123"/>
      <c r="D5" s="123"/>
      <c r="E5" s="123"/>
      <c r="F5" s="123"/>
      <c r="G5" s="28"/>
      <c r="H5" s="94"/>
      <c r="I5" s="16"/>
      <c r="J5" s="16"/>
    </row>
    <row r="6" spans="1:10" ht="15.75">
      <c r="A6" s="96" t="s">
        <v>125</v>
      </c>
      <c r="B6" s="122"/>
      <c r="C6" s="123"/>
      <c r="D6" s="123"/>
      <c r="E6" s="123"/>
      <c r="F6" s="123"/>
      <c r="G6" s="124"/>
      <c r="H6" s="123"/>
      <c r="I6" s="56"/>
      <c r="J6" s="56"/>
    </row>
    <row r="7" spans="1:10" ht="15.75">
      <c r="A7" s="17" t="s">
        <v>27</v>
      </c>
      <c r="B7" s="16"/>
      <c r="C7" s="16"/>
      <c r="D7" s="16"/>
      <c r="E7" s="16"/>
      <c r="F7" s="16"/>
      <c r="G7" s="30" t="s">
        <v>44</v>
      </c>
      <c r="H7" s="125" t="s">
        <v>110</v>
      </c>
      <c r="I7" s="16"/>
      <c r="J7" s="16"/>
    </row>
    <row r="8" spans="1:10" ht="15.75" hidden="1">
      <c r="A8" s="16"/>
      <c r="B8" s="16"/>
      <c r="C8" s="16"/>
      <c r="D8" s="16"/>
      <c r="E8" s="16"/>
      <c r="F8" s="16"/>
      <c r="G8" s="30"/>
      <c r="H8" s="125"/>
      <c r="I8" s="16"/>
      <c r="J8" s="16"/>
    </row>
    <row r="9" spans="1:10" ht="15.75">
      <c r="A9" s="16"/>
      <c r="B9" s="16"/>
      <c r="C9" s="66"/>
      <c r="D9" s="16"/>
      <c r="E9" s="16"/>
      <c r="F9" s="16"/>
      <c r="G9" s="126" t="s">
        <v>42</v>
      </c>
      <c r="H9" s="127" t="s">
        <v>42</v>
      </c>
      <c r="I9" s="16"/>
      <c r="J9" s="16"/>
    </row>
    <row r="10" spans="1:10" ht="15.75">
      <c r="A10" s="16"/>
      <c r="B10" s="16"/>
      <c r="C10" s="16"/>
      <c r="D10" s="16"/>
      <c r="E10" s="16"/>
      <c r="F10" s="16"/>
      <c r="G10" s="32" t="s">
        <v>126</v>
      </c>
      <c r="H10" s="128" t="s">
        <v>68</v>
      </c>
      <c r="I10" s="16"/>
      <c r="J10" s="16"/>
    </row>
    <row r="11" spans="1:10" ht="15.75">
      <c r="A11" s="16"/>
      <c r="B11" s="16"/>
      <c r="C11" s="16"/>
      <c r="D11" s="16"/>
      <c r="E11" s="16"/>
      <c r="F11" s="16"/>
      <c r="G11" s="30" t="s">
        <v>1</v>
      </c>
      <c r="H11" s="125" t="s">
        <v>1</v>
      </c>
      <c r="I11" s="16"/>
      <c r="J11" s="16"/>
    </row>
    <row r="12" spans="1:10" ht="15.75">
      <c r="A12" s="16"/>
      <c r="B12" s="129" t="s">
        <v>34</v>
      </c>
      <c r="C12" s="16"/>
      <c r="D12" s="16"/>
      <c r="E12" s="16"/>
      <c r="F12" s="16"/>
      <c r="G12" s="14"/>
      <c r="H12" s="16"/>
      <c r="I12" s="16"/>
      <c r="J12" s="16"/>
    </row>
    <row r="13" spans="1:10" ht="15.75">
      <c r="A13" s="35"/>
      <c r="B13" s="33" t="s">
        <v>10</v>
      </c>
      <c r="C13" s="16"/>
      <c r="D13" s="16"/>
      <c r="E13" s="16"/>
      <c r="F13" s="16"/>
      <c r="G13" s="34">
        <f>+PNL!H20</f>
        <v>16</v>
      </c>
      <c r="H13" s="117">
        <v>1587</v>
      </c>
      <c r="I13" s="16"/>
      <c r="J13" s="16"/>
    </row>
    <row r="14" spans="1:10" ht="15.75">
      <c r="A14" s="35"/>
      <c r="B14" s="33" t="s">
        <v>11</v>
      </c>
      <c r="C14" s="16"/>
      <c r="D14" s="16"/>
      <c r="E14" s="16"/>
      <c r="F14" s="16"/>
      <c r="G14" s="34"/>
      <c r="H14" s="117"/>
      <c r="I14" s="16"/>
      <c r="J14" s="16"/>
    </row>
    <row r="15" spans="1:10" ht="15.75">
      <c r="A15" s="35"/>
      <c r="B15" s="37" t="s">
        <v>12</v>
      </c>
      <c r="C15" s="16"/>
      <c r="D15" s="16"/>
      <c r="E15" s="16"/>
      <c r="F15" s="16"/>
      <c r="G15" s="130">
        <v>2401</v>
      </c>
      <c r="H15" s="131">
        <v>2071</v>
      </c>
      <c r="I15" s="80"/>
      <c r="J15" s="80"/>
    </row>
    <row r="16" spans="1:10" ht="15.75">
      <c r="A16" s="132"/>
      <c r="B16" s="133" t="s">
        <v>13</v>
      </c>
      <c r="C16" s="80"/>
      <c r="D16" s="80"/>
      <c r="E16" s="80"/>
      <c r="F16" s="80"/>
      <c r="G16" s="134">
        <v>738</v>
      </c>
      <c r="H16" s="135">
        <v>539</v>
      </c>
      <c r="I16" s="80"/>
      <c r="J16" s="80"/>
    </row>
    <row r="17" spans="1:10" s="4" customFormat="1" ht="15.75">
      <c r="A17" s="136"/>
      <c r="B17" s="129" t="s">
        <v>14</v>
      </c>
      <c r="C17" s="31"/>
      <c r="D17" s="31"/>
      <c r="E17" s="31"/>
      <c r="F17" s="31"/>
      <c r="G17" s="137">
        <f>+G13+G15+G16</f>
        <v>3155</v>
      </c>
      <c r="H17" s="138">
        <v>4197</v>
      </c>
      <c r="I17" s="31"/>
      <c r="J17" s="31"/>
    </row>
    <row r="18" spans="1:10" ht="15.75">
      <c r="A18" s="35"/>
      <c r="B18" s="37"/>
      <c r="C18" s="16"/>
      <c r="D18" s="16"/>
      <c r="E18" s="16"/>
      <c r="F18" s="16"/>
      <c r="G18" s="38"/>
      <c r="H18" s="64"/>
      <c r="I18" s="16"/>
      <c r="J18" s="16"/>
    </row>
    <row r="19" spans="1:10" ht="15.75">
      <c r="A19" s="35"/>
      <c r="B19" s="37" t="s">
        <v>15</v>
      </c>
      <c r="C19" s="16"/>
      <c r="D19" s="16"/>
      <c r="E19" s="16"/>
      <c r="F19" s="16"/>
      <c r="G19" s="38"/>
      <c r="H19" s="64"/>
      <c r="I19" s="16"/>
      <c r="J19" s="16"/>
    </row>
    <row r="20" spans="1:10" ht="15.75">
      <c r="A20" s="35"/>
      <c r="B20" s="37" t="s">
        <v>116</v>
      </c>
      <c r="C20" s="16"/>
      <c r="D20" s="16"/>
      <c r="E20" s="16"/>
      <c r="F20" s="16"/>
      <c r="G20" s="130">
        <v>-6191</v>
      </c>
      <c r="H20" s="131">
        <v>-4426</v>
      </c>
      <c r="I20" s="80"/>
      <c r="J20" s="80"/>
    </row>
    <row r="21" spans="1:10" ht="15.75">
      <c r="A21" s="132"/>
      <c r="B21" s="133" t="s">
        <v>115</v>
      </c>
      <c r="C21" s="80"/>
      <c r="D21" s="80"/>
      <c r="E21" s="80"/>
      <c r="F21" s="80"/>
      <c r="G21" s="139">
        <v>-4531</v>
      </c>
      <c r="H21" s="140">
        <v>-618</v>
      </c>
      <c r="I21" s="80"/>
      <c r="J21" s="80"/>
    </row>
    <row r="22" spans="1:10" s="4" customFormat="1" ht="15.75">
      <c r="A22" s="136"/>
      <c r="B22" s="129" t="s">
        <v>117</v>
      </c>
      <c r="C22" s="31"/>
      <c r="D22" s="31"/>
      <c r="E22" s="31"/>
      <c r="F22" s="31"/>
      <c r="G22" s="137">
        <f>SUM(G17:G21)</f>
        <v>-7567</v>
      </c>
      <c r="H22" s="138">
        <v>-847</v>
      </c>
      <c r="I22" s="31"/>
      <c r="J22" s="31"/>
    </row>
    <row r="23" spans="1:10" ht="15.75">
      <c r="A23" s="35"/>
      <c r="B23" s="37"/>
      <c r="C23" s="16"/>
      <c r="D23" s="16"/>
      <c r="E23" s="16"/>
      <c r="F23" s="16"/>
      <c r="G23" s="38"/>
      <c r="H23" s="64"/>
      <c r="I23" s="16"/>
      <c r="J23" s="16"/>
    </row>
    <row r="24" spans="1:10" ht="15.75">
      <c r="A24" s="35"/>
      <c r="B24" s="37" t="s">
        <v>31</v>
      </c>
      <c r="C24" s="16"/>
      <c r="D24" s="16"/>
      <c r="E24" s="16"/>
      <c r="F24" s="16"/>
      <c r="G24" s="38">
        <v>-258</v>
      </c>
      <c r="H24" s="64">
        <v>-513</v>
      </c>
      <c r="I24" s="16"/>
      <c r="J24" s="16"/>
    </row>
    <row r="25" spans="1:10" ht="15.75">
      <c r="A25" s="35"/>
      <c r="B25" s="37" t="s">
        <v>32</v>
      </c>
      <c r="C25" s="16"/>
      <c r="D25" s="16"/>
      <c r="E25" s="16"/>
      <c r="F25" s="16"/>
      <c r="G25" s="38">
        <v>-50</v>
      </c>
      <c r="H25" s="64">
        <v>-146</v>
      </c>
      <c r="I25" s="16"/>
      <c r="J25" s="16"/>
    </row>
    <row r="26" spans="1:10" s="4" customFormat="1" ht="15.75">
      <c r="A26" s="136"/>
      <c r="B26" s="129" t="s">
        <v>118</v>
      </c>
      <c r="C26" s="31"/>
      <c r="D26" s="31"/>
      <c r="E26" s="31"/>
      <c r="F26" s="31"/>
      <c r="G26" s="141">
        <f>SUM(G22:G25)</f>
        <v>-7875</v>
      </c>
      <c r="H26" s="142">
        <v>-1506</v>
      </c>
      <c r="I26" s="31"/>
      <c r="J26" s="31"/>
    </row>
    <row r="27" spans="1:10" ht="15.75">
      <c r="A27" s="35"/>
      <c r="B27" s="37"/>
      <c r="C27" s="16"/>
      <c r="D27" s="16"/>
      <c r="E27" s="16"/>
      <c r="F27" s="16"/>
      <c r="G27" s="38"/>
      <c r="H27" s="64"/>
      <c r="I27" s="16"/>
      <c r="J27" s="16"/>
    </row>
    <row r="28" spans="1:10" ht="15.75">
      <c r="A28" s="35"/>
      <c r="B28" s="129" t="s">
        <v>33</v>
      </c>
      <c r="C28" s="16"/>
      <c r="D28" s="16"/>
      <c r="E28" s="16"/>
      <c r="F28" s="16"/>
      <c r="G28" s="38"/>
      <c r="H28" s="64"/>
      <c r="I28" s="16"/>
      <c r="J28" s="16"/>
    </row>
    <row r="29" spans="1:10" ht="15.75">
      <c r="A29" s="35"/>
      <c r="B29" s="37" t="s">
        <v>35</v>
      </c>
      <c r="C29" s="16"/>
      <c r="D29" s="16"/>
      <c r="E29" s="16"/>
      <c r="F29" s="16"/>
      <c r="G29" s="38">
        <v>1119</v>
      </c>
      <c r="H29" s="64">
        <v>0</v>
      </c>
      <c r="I29" s="16"/>
      <c r="J29" s="16"/>
    </row>
    <row r="30" spans="1:10" ht="15.75">
      <c r="A30" s="35"/>
      <c r="B30" s="37" t="s">
        <v>30</v>
      </c>
      <c r="C30" s="16"/>
      <c r="D30" s="16"/>
      <c r="E30" s="16"/>
      <c r="F30" s="16"/>
      <c r="G30" s="38">
        <v>-8442</v>
      </c>
      <c r="H30" s="64">
        <v>-996</v>
      </c>
      <c r="I30" s="16"/>
      <c r="J30" s="16"/>
    </row>
    <row r="31" spans="1:10" ht="15.75">
      <c r="A31" s="35"/>
      <c r="B31" s="37" t="s">
        <v>161</v>
      </c>
      <c r="C31" s="16"/>
      <c r="D31" s="16"/>
      <c r="E31" s="16"/>
      <c r="F31" s="16"/>
      <c r="G31" s="38">
        <v>180</v>
      </c>
      <c r="H31" s="64">
        <v>0</v>
      </c>
      <c r="I31" s="16"/>
      <c r="J31" s="16"/>
    </row>
    <row r="32" spans="1:10" ht="15.75">
      <c r="A32" s="35"/>
      <c r="B32" s="37" t="s">
        <v>36</v>
      </c>
      <c r="C32" s="16"/>
      <c r="D32" s="16"/>
      <c r="E32" s="16"/>
      <c r="F32" s="16"/>
      <c r="G32" s="38">
        <v>151</v>
      </c>
      <c r="H32" s="64">
        <v>0</v>
      </c>
      <c r="I32" s="16"/>
      <c r="J32" s="16"/>
    </row>
    <row r="33" spans="1:10" ht="15.75">
      <c r="A33" s="35"/>
      <c r="B33" s="37" t="s">
        <v>37</v>
      </c>
      <c r="C33" s="16"/>
      <c r="D33" s="16"/>
      <c r="E33" s="16"/>
      <c r="F33" s="16"/>
      <c r="G33" s="38">
        <v>-793</v>
      </c>
      <c r="H33" s="64">
        <v>-549</v>
      </c>
      <c r="I33" s="16"/>
      <c r="J33" s="16"/>
    </row>
    <row r="34" spans="1:10" s="4" customFormat="1" ht="15.75">
      <c r="A34" s="136"/>
      <c r="B34" s="129" t="s">
        <v>165</v>
      </c>
      <c r="C34" s="31"/>
      <c r="D34" s="31"/>
      <c r="E34" s="31"/>
      <c r="F34" s="31"/>
      <c r="G34" s="141">
        <f>SUM(G29:G33)</f>
        <v>-7785</v>
      </c>
      <c r="H34" s="142">
        <v>-1545</v>
      </c>
      <c r="I34" s="31"/>
      <c r="J34" s="31"/>
    </row>
    <row r="35" spans="1:10" ht="15.75">
      <c r="A35" s="35"/>
      <c r="B35" s="37"/>
      <c r="C35" s="16"/>
      <c r="D35" s="16"/>
      <c r="E35" s="16"/>
      <c r="F35" s="16"/>
      <c r="G35" s="38"/>
      <c r="H35" s="64"/>
      <c r="I35" s="16"/>
      <c r="J35" s="16"/>
    </row>
    <row r="36" spans="1:10" ht="15.75">
      <c r="A36" s="35"/>
      <c r="B36" s="129" t="s">
        <v>38</v>
      </c>
      <c r="C36" s="16"/>
      <c r="D36" s="16"/>
      <c r="E36" s="16"/>
      <c r="F36" s="16"/>
      <c r="G36" s="38"/>
      <c r="H36" s="64"/>
      <c r="I36" s="16"/>
      <c r="J36" s="16"/>
    </row>
    <row r="37" spans="1:10" ht="15.75">
      <c r="A37" s="35"/>
      <c r="B37" s="37" t="s">
        <v>32</v>
      </c>
      <c r="C37" s="143"/>
      <c r="D37" s="16"/>
      <c r="E37" s="16"/>
      <c r="F37" s="16"/>
      <c r="G37" s="38">
        <v>-800</v>
      </c>
      <c r="H37" s="64">
        <v>-372</v>
      </c>
      <c r="I37" s="16"/>
      <c r="J37" s="16"/>
    </row>
    <row r="38" spans="1:10" ht="15.75">
      <c r="A38" s="35"/>
      <c r="B38" s="37" t="s">
        <v>39</v>
      </c>
      <c r="C38" s="143"/>
      <c r="D38" s="16"/>
      <c r="E38" s="16"/>
      <c r="F38" s="16"/>
      <c r="G38" s="38">
        <v>29</v>
      </c>
      <c r="H38" s="64">
        <v>0</v>
      </c>
      <c r="I38" s="16"/>
      <c r="J38" s="16"/>
    </row>
    <row r="39" spans="1:10" ht="15.75">
      <c r="A39" s="35"/>
      <c r="B39" s="37" t="s">
        <v>159</v>
      </c>
      <c r="C39" s="143"/>
      <c r="D39" s="16"/>
      <c r="E39" s="16"/>
      <c r="F39" s="16"/>
      <c r="G39" s="38">
        <v>-2715</v>
      </c>
      <c r="H39" s="64">
        <v>1543</v>
      </c>
      <c r="I39" s="16"/>
      <c r="J39" s="16"/>
    </row>
    <row r="40" spans="1:10" ht="15.75">
      <c r="A40" s="35"/>
      <c r="B40" s="37" t="s">
        <v>111</v>
      </c>
      <c r="C40" s="143"/>
      <c r="D40" s="16"/>
      <c r="E40" s="16"/>
      <c r="F40" s="16"/>
      <c r="G40" s="38">
        <v>-165</v>
      </c>
      <c r="H40" s="64">
        <v>-273</v>
      </c>
      <c r="I40" s="16"/>
      <c r="J40" s="16"/>
    </row>
    <row r="41" spans="1:10" ht="15.75">
      <c r="A41" s="35"/>
      <c r="B41" s="37" t="s">
        <v>112</v>
      </c>
      <c r="C41" s="143"/>
      <c r="D41" s="16"/>
      <c r="E41" s="16"/>
      <c r="F41" s="16"/>
      <c r="G41" s="38">
        <v>-1539</v>
      </c>
      <c r="H41" s="64">
        <v>-1286</v>
      </c>
      <c r="I41" s="16"/>
      <c r="J41" s="16"/>
    </row>
    <row r="42" spans="1:10" ht="15.75">
      <c r="A42" s="35"/>
      <c r="B42" s="37" t="s">
        <v>146</v>
      </c>
      <c r="C42" s="143"/>
      <c r="D42" s="16"/>
      <c r="E42" s="16"/>
      <c r="F42" s="16"/>
      <c r="G42" s="38">
        <v>15000</v>
      </c>
      <c r="H42" s="64">
        <v>0</v>
      </c>
      <c r="I42" s="16"/>
      <c r="J42" s="16"/>
    </row>
    <row r="43" spans="1:10" ht="15.75">
      <c r="A43" s="35"/>
      <c r="B43" s="85" t="s">
        <v>145</v>
      </c>
      <c r="C43" s="85"/>
      <c r="D43" s="85"/>
      <c r="E43" s="85"/>
      <c r="F43" s="85"/>
      <c r="G43" s="38">
        <v>0</v>
      </c>
      <c r="H43" s="38">
        <v>-46</v>
      </c>
      <c r="I43" s="16"/>
      <c r="J43" s="16"/>
    </row>
    <row r="44" spans="1:10" ht="15.75">
      <c r="A44" s="35"/>
      <c r="B44" s="37" t="s">
        <v>160</v>
      </c>
      <c r="C44" s="143"/>
      <c r="D44" s="16"/>
      <c r="E44" s="16"/>
      <c r="F44" s="16"/>
      <c r="G44" s="38">
        <v>449</v>
      </c>
      <c r="H44" s="64">
        <v>-25</v>
      </c>
      <c r="I44" s="16"/>
      <c r="J44" s="16"/>
    </row>
    <row r="45" spans="1:10" s="4" customFormat="1" ht="15.75">
      <c r="A45" s="136"/>
      <c r="B45" s="129" t="s">
        <v>166</v>
      </c>
      <c r="C45" s="31"/>
      <c r="D45" s="31"/>
      <c r="E45" s="31"/>
      <c r="F45" s="31"/>
      <c r="G45" s="141">
        <f>SUM(G37:G44)</f>
        <v>10259</v>
      </c>
      <c r="H45" s="142">
        <v>-459</v>
      </c>
      <c r="I45" s="31"/>
      <c r="J45" s="31"/>
    </row>
    <row r="46" spans="1:10" ht="15.75">
      <c r="A46" s="35"/>
      <c r="B46" s="37"/>
      <c r="C46" s="16"/>
      <c r="D46" s="16"/>
      <c r="E46" s="16"/>
      <c r="F46" s="16"/>
      <c r="G46" s="38"/>
      <c r="H46" s="64"/>
      <c r="I46" s="16"/>
      <c r="J46" s="16"/>
    </row>
    <row r="47" spans="1:10" s="4" customFormat="1" ht="15.75">
      <c r="A47" s="136"/>
      <c r="B47" s="129" t="s">
        <v>16</v>
      </c>
      <c r="C47" s="31"/>
      <c r="D47" s="31"/>
      <c r="E47" s="31"/>
      <c r="F47" s="31"/>
      <c r="G47" s="144">
        <f>+G26+G34+G45</f>
        <v>-5401</v>
      </c>
      <c r="H47" s="145">
        <v>-3510</v>
      </c>
      <c r="I47" s="31"/>
      <c r="J47" s="31"/>
    </row>
    <row r="48" spans="1:10" ht="15.75">
      <c r="A48" s="35"/>
      <c r="B48" s="37"/>
      <c r="C48" s="16"/>
      <c r="D48" s="16"/>
      <c r="E48" s="16"/>
      <c r="F48" s="16"/>
      <c r="G48" s="38"/>
      <c r="H48" s="145"/>
      <c r="I48" s="16"/>
      <c r="J48" s="16"/>
    </row>
    <row r="49" spans="1:10" ht="15.75">
      <c r="A49" s="35"/>
      <c r="B49" s="37" t="s">
        <v>113</v>
      </c>
      <c r="C49" s="16"/>
      <c r="D49" s="146"/>
      <c r="E49" s="147"/>
      <c r="F49" s="147"/>
      <c r="G49" s="148">
        <v>5622</v>
      </c>
      <c r="H49" s="149">
        <v>-1186</v>
      </c>
      <c r="I49" s="147"/>
      <c r="J49" s="147"/>
    </row>
    <row r="50" spans="1:10" ht="15.75">
      <c r="A50" s="150"/>
      <c r="B50" s="37" t="s">
        <v>149</v>
      </c>
      <c r="C50" s="147"/>
      <c r="D50" s="147"/>
      <c r="E50" s="147"/>
      <c r="F50" s="147"/>
      <c r="G50" s="148">
        <v>38</v>
      </c>
      <c r="H50" s="149">
        <v>0</v>
      </c>
      <c r="I50" s="147"/>
      <c r="J50" s="147"/>
    </row>
    <row r="51" spans="1:10" s="4" customFormat="1" ht="16.5" thickBot="1">
      <c r="A51" s="136"/>
      <c r="B51" s="129" t="s">
        <v>114</v>
      </c>
      <c r="C51" s="31"/>
      <c r="D51" s="31"/>
      <c r="E51" s="31"/>
      <c r="F51" s="125" t="s">
        <v>50</v>
      </c>
      <c r="G51" s="151">
        <f>+G47+G49+G50</f>
        <v>259</v>
      </c>
      <c r="H51" s="151">
        <f>+H47+H49+H50</f>
        <v>-4696</v>
      </c>
      <c r="I51" s="31"/>
      <c r="J51" s="31"/>
    </row>
    <row r="52" spans="1:10" ht="20.25" customHeight="1" thickTop="1">
      <c r="A52" s="35"/>
      <c r="B52" s="37"/>
      <c r="C52" s="16"/>
      <c r="D52" s="16"/>
      <c r="E52" s="16"/>
      <c r="F52" s="16"/>
      <c r="G52" s="152"/>
      <c r="H52" s="64"/>
      <c r="I52" s="16"/>
      <c r="J52" s="16"/>
    </row>
    <row r="53" spans="1:10" ht="15.75">
      <c r="A53" s="85"/>
      <c r="B53" s="153" t="s">
        <v>50</v>
      </c>
      <c r="C53" s="85"/>
      <c r="D53" s="85"/>
      <c r="E53" s="85"/>
      <c r="F53" s="85"/>
      <c r="G53" s="161" t="s">
        <v>1</v>
      </c>
      <c r="H53" s="161" t="s">
        <v>1</v>
      </c>
      <c r="I53" s="85"/>
      <c r="J53" s="85"/>
    </row>
    <row r="54" spans="1:10" ht="15.75">
      <c r="A54" s="85"/>
      <c r="B54" s="174" t="s">
        <v>46</v>
      </c>
      <c r="C54" s="85"/>
      <c r="D54" s="85"/>
      <c r="E54" s="85"/>
      <c r="F54" s="85"/>
      <c r="G54" s="175">
        <v>1034</v>
      </c>
      <c r="H54" s="177">
        <v>2281</v>
      </c>
      <c r="I54" s="85"/>
      <c r="J54" s="85"/>
    </row>
    <row r="55" spans="1:10" ht="15.75">
      <c r="A55" s="178"/>
      <c r="B55" s="174" t="s">
        <v>47</v>
      </c>
      <c r="C55" s="85"/>
      <c r="D55" s="85"/>
      <c r="E55" s="85"/>
      <c r="F55" s="85"/>
      <c r="G55" s="175">
        <v>4201</v>
      </c>
      <c r="H55" s="177">
        <v>846</v>
      </c>
      <c r="I55" s="85"/>
      <c r="J55" s="85"/>
    </row>
    <row r="56" spans="1:10" ht="15.75">
      <c r="A56" s="178"/>
      <c r="B56" s="174" t="s">
        <v>48</v>
      </c>
      <c r="C56" s="85"/>
      <c r="D56" s="85"/>
      <c r="E56" s="85"/>
      <c r="F56" s="85"/>
      <c r="G56" s="87">
        <v>-4372</v>
      </c>
      <c r="H56" s="179">
        <v>-5542</v>
      </c>
      <c r="I56" s="85"/>
      <c r="J56" s="85"/>
    </row>
    <row r="57" spans="1:10" ht="15.75">
      <c r="A57" s="178"/>
      <c r="B57" s="174"/>
      <c r="C57" s="85"/>
      <c r="D57" s="85"/>
      <c r="E57" s="85"/>
      <c r="F57" s="85"/>
      <c r="G57" s="180">
        <f>SUM(G54:G56)</f>
        <v>863</v>
      </c>
      <c r="H57" s="176">
        <v>-2415</v>
      </c>
      <c r="I57" s="85"/>
      <c r="J57" s="85"/>
    </row>
    <row r="58" spans="1:10" ht="15.75">
      <c r="A58" s="178"/>
      <c r="B58" s="174" t="s">
        <v>49</v>
      </c>
      <c r="C58" s="85"/>
      <c r="D58" s="85"/>
      <c r="E58" s="85"/>
      <c r="F58" s="85"/>
      <c r="G58" s="180">
        <v>-604</v>
      </c>
      <c r="H58" s="176">
        <v>-2281</v>
      </c>
      <c r="I58" s="85"/>
      <c r="J58" s="85"/>
    </row>
    <row r="59" spans="1:10" ht="16.5" thickBot="1">
      <c r="A59" s="85"/>
      <c r="B59" s="181"/>
      <c r="C59" s="85"/>
      <c r="D59" s="85"/>
      <c r="E59" s="85"/>
      <c r="F59" s="85"/>
      <c r="G59" s="182">
        <f>SUM(G57:G58)</f>
        <v>259</v>
      </c>
      <c r="H59" s="183">
        <v>-4696</v>
      </c>
      <c r="I59" s="85"/>
      <c r="J59" s="85"/>
    </row>
    <row r="60" spans="1:10" ht="20.25" customHeight="1" thickTop="1">
      <c r="A60" s="35"/>
      <c r="B60" s="37"/>
      <c r="C60" s="16"/>
      <c r="D60" s="16"/>
      <c r="E60" s="16"/>
      <c r="F60" s="16"/>
      <c r="G60" s="152"/>
      <c r="H60" s="64"/>
      <c r="I60" s="16"/>
      <c r="J60" s="16"/>
    </row>
    <row r="61" spans="1:10" ht="15.75">
      <c r="A61" s="56"/>
      <c r="B61" s="154"/>
      <c r="C61" s="56"/>
      <c r="D61" s="56"/>
      <c r="E61" s="56"/>
      <c r="F61" s="56"/>
      <c r="G61" s="155"/>
      <c r="H61" s="157"/>
      <c r="I61" s="56"/>
      <c r="J61" s="56"/>
    </row>
    <row r="62" spans="1:10" ht="15.75">
      <c r="A62" s="31" t="s">
        <v>122</v>
      </c>
      <c r="B62" s="158"/>
      <c r="C62" s="31"/>
      <c r="D62" s="31"/>
      <c r="E62" s="31"/>
      <c r="F62" s="31"/>
      <c r="G62" s="159"/>
      <c r="H62" s="31"/>
      <c r="I62" s="16"/>
      <c r="J62" s="16"/>
    </row>
    <row r="63" spans="1:10" ht="15.75">
      <c r="A63" s="31" t="s">
        <v>124</v>
      </c>
      <c r="B63" s="160"/>
      <c r="C63" s="16"/>
      <c r="D63" s="16"/>
      <c r="E63" s="16"/>
      <c r="F63" s="16"/>
      <c r="G63" s="14"/>
      <c r="H63" s="16"/>
      <c r="I63" s="16"/>
      <c r="J63" s="16"/>
    </row>
    <row r="64" spans="1:10" ht="15.75">
      <c r="A64" s="31" t="s">
        <v>147</v>
      </c>
      <c r="B64" s="160"/>
      <c r="C64" s="16"/>
      <c r="D64" s="16"/>
      <c r="E64" s="16"/>
      <c r="F64" s="16"/>
      <c r="G64" s="14"/>
      <c r="H64" s="16"/>
      <c r="I64" s="16"/>
      <c r="J64" s="16"/>
    </row>
    <row r="65" spans="1:10" ht="15.75">
      <c r="A65" s="16"/>
      <c r="B65" s="160"/>
      <c r="C65" s="16"/>
      <c r="D65" s="16"/>
      <c r="E65" s="16"/>
      <c r="F65" s="16"/>
      <c r="G65" s="14"/>
      <c r="H65" s="16"/>
      <c r="I65" s="16"/>
      <c r="J65" s="16"/>
    </row>
    <row r="66" spans="1:10" ht="15.75">
      <c r="A66" s="16"/>
      <c r="B66" s="160"/>
      <c r="C66" s="16"/>
      <c r="D66" s="16"/>
      <c r="E66" s="16"/>
      <c r="F66" s="16"/>
      <c r="G66" s="14"/>
      <c r="H66" s="16"/>
      <c r="I66" s="16"/>
      <c r="J66" s="16"/>
    </row>
    <row r="67" spans="1:10" ht="15.75">
      <c r="A67" s="16"/>
      <c r="B67" s="160"/>
      <c r="C67" s="16"/>
      <c r="D67" s="16"/>
      <c r="E67" s="16"/>
      <c r="F67" s="16"/>
      <c r="G67" s="14"/>
      <c r="H67" s="16"/>
      <c r="I67" s="16"/>
      <c r="J67" s="16"/>
    </row>
    <row r="68" spans="1:10" ht="15.75">
      <c r="A68" s="16"/>
      <c r="B68" s="160"/>
      <c r="C68" s="16"/>
      <c r="D68" s="16"/>
      <c r="E68" s="16"/>
      <c r="F68" s="16"/>
      <c r="G68" s="14"/>
      <c r="H68" s="16"/>
      <c r="I68" s="16"/>
      <c r="J68" s="16"/>
    </row>
    <row r="69" spans="1:10" ht="15.75">
      <c r="A69" s="16"/>
      <c r="B69" s="160"/>
      <c r="C69" s="16"/>
      <c r="D69" s="16"/>
      <c r="E69" s="16"/>
      <c r="F69" s="16"/>
      <c r="G69" s="14"/>
      <c r="H69" s="16"/>
      <c r="I69" s="16"/>
      <c r="J69" s="16"/>
    </row>
    <row r="70" spans="1:10" ht="15.75">
      <c r="A70" s="16"/>
      <c r="B70" s="160"/>
      <c r="C70" s="16"/>
      <c r="D70" s="16"/>
      <c r="E70" s="16"/>
      <c r="F70" s="16"/>
      <c r="G70" s="14"/>
      <c r="H70" s="16"/>
      <c r="I70" s="16"/>
      <c r="J70" s="16"/>
    </row>
    <row r="71" spans="1:10" ht="15.75">
      <c r="A71" s="16"/>
      <c r="B71" s="160"/>
      <c r="C71" s="16"/>
      <c r="D71" s="16"/>
      <c r="E71" s="16"/>
      <c r="F71" s="16"/>
      <c r="G71" s="14"/>
      <c r="H71" s="16"/>
      <c r="I71" s="16"/>
      <c r="J71" s="16"/>
    </row>
    <row r="72" spans="1:10" ht="15.75">
      <c r="A72" s="16"/>
      <c r="B72" s="160"/>
      <c r="C72" s="16"/>
      <c r="D72" s="16"/>
      <c r="E72" s="16"/>
      <c r="F72" s="16"/>
      <c r="G72" s="14"/>
      <c r="H72" s="16"/>
      <c r="I72" s="16"/>
      <c r="J72" s="16"/>
    </row>
    <row r="73" spans="1:10" ht="15.75">
      <c r="A73" s="16"/>
      <c r="B73" s="160"/>
      <c r="C73" s="16"/>
      <c r="D73" s="16"/>
      <c r="E73" s="16"/>
      <c r="F73" s="16"/>
      <c r="G73" s="14"/>
      <c r="H73" s="16"/>
      <c r="I73" s="16"/>
      <c r="J73" s="16"/>
    </row>
    <row r="74" spans="1:10" ht="15.75">
      <c r="A74" s="16"/>
      <c r="B74" s="160"/>
      <c r="C74" s="16"/>
      <c r="D74" s="16"/>
      <c r="E74" s="16"/>
      <c r="F74" s="16"/>
      <c r="G74" s="14"/>
      <c r="H74" s="16"/>
      <c r="I74" s="16"/>
      <c r="J74" s="16"/>
    </row>
    <row r="75" spans="1:10" ht="15.75">
      <c r="A75" s="16"/>
      <c r="B75" s="160"/>
      <c r="C75" s="16"/>
      <c r="D75" s="16"/>
      <c r="E75" s="16"/>
      <c r="F75" s="16"/>
      <c r="G75" s="14"/>
      <c r="H75" s="16"/>
      <c r="I75" s="16"/>
      <c r="J75" s="16"/>
    </row>
    <row r="76" spans="1:10" ht="15.75">
      <c r="A76" s="16"/>
      <c r="B76" s="160"/>
      <c r="C76" s="16"/>
      <c r="D76" s="16"/>
      <c r="E76" s="16"/>
      <c r="F76" s="16"/>
      <c r="G76" s="14"/>
      <c r="H76" s="16"/>
      <c r="I76" s="16"/>
      <c r="J76" s="16"/>
    </row>
    <row r="77" ht="15">
      <c r="B77" s="5"/>
    </row>
    <row r="78" ht="15">
      <c r="B78" s="5"/>
    </row>
    <row r="79" ht="15">
      <c r="B79" s="5"/>
    </row>
    <row r="80" ht="15">
      <c r="B80" s="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spans="2:8" ht="15">
      <c r="B101" s="5"/>
      <c r="G101" s="10" t="s">
        <v>59</v>
      </c>
      <c r="H101" s="1" t="s">
        <v>59</v>
      </c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5"/>
    </row>
    <row r="145" ht="15">
      <c r="B145" s="5"/>
    </row>
    <row r="146" ht="15">
      <c r="B146" s="5"/>
    </row>
    <row r="147" ht="15">
      <c r="B147" s="5"/>
    </row>
    <row r="148" ht="15">
      <c r="B148" s="5"/>
    </row>
    <row r="149" ht="15">
      <c r="B149" s="5"/>
    </row>
    <row r="150" ht="15">
      <c r="B150" s="5"/>
    </row>
    <row r="151" ht="15">
      <c r="B151" s="5"/>
    </row>
    <row r="152" ht="15">
      <c r="B152" s="5"/>
    </row>
    <row r="153" ht="15">
      <c r="B153" s="5"/>
    </row>
    <row r="154" ht="15">
      <c r="B154" s="5"/>
    </row>
    <row r="155" ht="15">
      <c r="B155" s="5"/>
    </row>
    <row r="156" ht="15">
      <c r="B156" s="5"/>
    </row>
    <row r="157" ht="15">
      <c r="B157" s="5"/>
    </row>
    <row r="158" ht="15">
      <c r="B158" s="5"/>
    </row>
    <row r="159" ht="15">
      <c r="B159" s="5"/>
    </row>
    <row r="160" ht="15">
      <c r="B160" s="5"/>
    </row>
    <row r="161" ht="15">
      <c r="B161" s="5"/>
    </row>
    <row r="162" ht="15">
      <c r="B162" s="5"/>
    </row>
    <row r="163" ht="15">
      <c r="B163" s="5"/>
    </row>
    <row r="164" ht="15">
      <c r="B164" s="5"/>
    </row>
    <row r="165" ht="15">
      <c r="B165" s="5"/>
    </row>
    <row r="166" ht="15">
      <c r="B166" s="5"/>
    </row>
    <row r="167" ht="15">
      <c r="B167" s="5"/>
    </row>
    <row r="168" ht="15">
      <c r="B168" s="5"/>
    </row>
    <row r="169" ht="15">
      <c r="B169" s="5"/>
    </row>
    <row r="170" ht="15">
      <c r="B170" s="5"/>
    </row>
    <row r="171" ht="15">
      <c r="B171" s="5"/>
    </row>
    <row r="172" ht="15">
      <c r="B172" s="5"/>
    </row>
    <row r="173" ht="15">
      <c r="B173" s="5"/>
    </row>
    <row r="174" ht="15">
      <c r="B174" s="5"/>
    </row>
    <row r="175" ht="15">
      <c r="B175" s="5"/>
    </row>
    <row r="176" ht="15">
      <c r="B176" s="5"/>
    </row>
    <row r="177" ht="15">
      <c r="B177" s="5"/>
    </row>
    <row r="178" ht="15">
      <c r="B178" s="5"/>
    </row>
    <row r="179" ht="15">
      <c r="B179" s="5"/>
    </row>
    <row r="180" ht="15">
      <c r="B180" s="5"/>
    </row>
    <row r="181" ht="15">
      <c r="B181" s="5"/>
    </row>
    <row r="182" ht="15">
      <c r="B182" s="5"/>
    </row>
    <row r="183" ht="15">
      <c r="B183" s="5"/>
    </row>
    <row r="184" ht="15">
      <c r="B184" s="5"/>
    </row>
    <row r="185" ht="15">
      <c r="B185" s="5"/>
    </row>
    <row r="186" ht="15">
      <c r="B186" s="5"/>
    </row>
    <row r="187" ht="15">
      <c r="B187" s="5"/>
    </row>
    <row r="188" ht="15">
      <c r="B188" s="5"/>
    </row>
    <row r="189" ht="15">
      <c r="B189" s="5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5"/>
    </row>
    <row r="203" ht="15">
      <c r="B203" s="5"/>
    </row>
    <row r="204" ht="15">
      <c r="B204" s="5"/>
    </row>
    <row r="205" ht="15">
      <c r="B205" s="5"/>
    </row>
    <row r="206" ht="15">
      <c r="B206" s="5"/>
    </row>
    <row r="207" ht="15">
      <c r="B207" s="5"/>
    </row>
    <row r="208" ht="15">
      <c r="B208" s="5"/>
    </row>
    <row r="209" ht="15">
      <c r="B209" s="5"/>
    </row>
    <row r="210" ht="15">
      <c r="B210" s="5"/>
    </row>
    <row r="211" ht="15">
      <c r="B211" s="5"/>
    </row>
    <row r="212" ht="15">
      <c r="B212" s="5"/>
    </row>
    <row r="213" ht="15">
      <c r="B213" s="5"/>
    </row>
    <row r="214" ht="15">
      <c r="B214" s="5"/>
    </row>
    <row r="215" ht="15">
      <c r="B215" s="5"/>
    </row>
    <row r="216" ht="15">
      <c r="B216" s="5"/>
    </row>
    <row r="217" ht="15">
      <c r="B217" s="5"/>
    </row>
    <row r="218" ht="15">
      <c r="B218" s="5"/>
    </row>
    <row r="219" ht="15">
      <c r="B219" s="5"/>
    </row>
    <row r="220" ht="15">
      <c r="B220" s="5"/>
    </row>
    <row r="221" ht="15">
      <c r="B221" s="5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5"/>
    </row>
    <row r="227" ht="15">
      <c r="B227" s="5"/>
    </row>
    <row r="228" ht="15">
      <c r="B228" s="5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5"/>
    </row>
    <row r="239" ht="15">
      <c r="B239" s="5"/>
    </row>
    <row r="240" ht="15">
      <c r="B240" s="5"/>
    </row>
    <row r="241" ht="15">
      <c r="B241" s="5"/>
    </row>
    <row r="242" ht="15">
      <c r="B242" s="5"/>
    </row>
    <row r="243" ht="15">
      <c r="B243" s="5"/>
    </row>
    <row r="244" ht="15">
      <c r="B244" s="5"/>
    </row>
    <row r="245" ht="15">
      <c r="B245" s="5"/>
    </row>
    <row r="246" ht="15">
      <c r="B246" s="5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5"/>
    </row>
    <row r="253" ht="15">
      <c r="B253" s="5"/>
    </row>
    <row r="254" ht="15">
      <c r="B254" s="5"/>
    </row>
    <row r="255" ht="15">
      <c r="B255" s="5"/>
    </row>
    <row r="256" ht="15">
      <c r="B256" s="5"/>
    </row>
    <row r="257" ht="15">
      <c r="B257" s="5"/>
    </row>
    <row r="258" ht="15">
      <c r="B258" s="5"/>
    </row>
    <row r="259" ht="15">
      <c r="B259" s="5"/>
    </row>
    <row r="260" ht="15">
      <c r="B260" s="5"/>
    </row>
    <row r="261" ht="15">
      <c r="B261" s="5"/>
    </row>
    <row r="262" ht="15">
      <c r="B262" s="5"/>
    </row>
    <row r="263" ht="15">
      <c r="B263" s="5"/>
    </row>
    <row r="264" ht="15">
      <c r="B264" s="5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5"/>
    </row>
    <row r="270" ht="15">
      <c r="B270" s="5"/>
    </row>
    <row r="271" ht="15">
      <c r="B271" s="5"/>
    </row>
    <row r="272" ht="15">
      <c r="B272" s="5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>
      <c r="B277" s="5"/>
    </row>
    <row r="278" ht="15">
      <c r="B278" s="5"/>
    </row>
    <row r="279" ht="15">
      <c r="B279" s="5"/>
    </row>
    <row r="280" ht="15">
      <c r="B280" s="5"/>
    </row>
    <row r="281" ht="15">
      <c r="B281" s="5"/>
    </row>
    <row r="282" ht="15">
      <c r="B282" s="5"/>
    </row>
    <row r="283" ht="15">
      <c r="B283" s="5"/>
    </row>
    <row r="284" ht="15">
      <c r="B284" s="5"/>
    </row>
    <row r="285" ht="15">
      <c r="B285" s="5"/>
    </row>
    <row r="286" ht="15">
      <c r="B286" s="5"/>
    </row>
    <row r="287" ht="15">
      <c r="B287" s="5"/>
    </row>
    <row r="288" ht="15">
      <c r="B288" s="5"/>
    </row>
    <row r="289" ht="15">
      <c r="B289" s="5"/>
    </row>
    <row r="290" ht="15">
      <c r="B290" s="5"/>
    </row>
    <row r="291" ht="15">
      <c r="B291" s="5"/>
    </row>
    <row r="292" ht="15">
      <c r="B292" s="5"/>
    </row>
    <row r="293" ht="15">
      <c r="B293" s="5"/>
    </row>
    <row r="294" ht="15">
      <c r="B294" s="5"/>
    </row>
    <row r="295" ht="15">
      <c r="B295" s="5"/>
    </row>
    <row r="296" ht="15">
      <c r="B296" s="5"/>
    </row>
    <row r="297" ht="15">
      <c r="B297" s="5"/>
    </row>
    <row r="298" ht="15">
      <c r="B298" s="5"/>
    </row>
    <row r="299" ht="15">
      <c r="B299" s="5"/>
    </row>
    <row r="300" ht="15">
      <c r="B300" s="5"/>
    </row>
    <row r="301" ht="15">
      <c r="B301" s="5"/>
    </row>
    <row r="302" ht="15">
      <c r="B302" s="5"/>
    </row>
    <row r="303" ht="15">
      <c r="B303" s="5"/>
    </row>
    <row r="304" ht="15">
      <c r="B304" s="5"/>
    </row>
    <row r="305" ht="15">
      <c r="B305" s="5"/>
    </row>
    <row r="306" ht="15">
      <c r="B306" s="5"/>
    </row>
    <row r="307" ht="15">
      <c r="B307" s="5"/>
    </row>
    <row r="308" ht="15">
      <c r="B308" s="5"/>
    </row>
    <row r="309" ht="15">
      <c r="B309" s="5"/>
    </row>
    <row r="310" ht="15">
      <c r="B310" s="5"/>
    </row>
    <row r="311" ht="15">
      <c r="B311" s="5"/>
    </row>
    <row r="312" ht="15">
      <c r="B312" s="5"/>
    </row>
    <row r="313" ht="15">
      <c r="B313" s="5"/>
    </row>
    <row r="314" ht="15">
      <c r="B314" s="5"/>
    </row>
    <row r="315" ht="15">
      <c r="B315" s="5"/>
    </row>
    <row r="316" ht="15">
      <c r="B316" s="5"/>
    </row>
    <row r="317" ht="15">
      <c r="B317" s="5"/>
    </row>
    <row r="318" ht="15">
      <c r="B318" s="5"/>
    </row>
    <row r="319" ht="15">
      <c r="B319" s="5"/>
    </row>
    <row r="320" ht="15">
      <c r="B320" s="5"/>
    </row>
    <row r="321" ht="15">
      <c r="B321" s="5"/>
    </row>
    <row r="322" ht="15">
      <c r="B322" s="5"/>
    </row>
    <row r="323" ht="15">
      <c r="B323" s="5"/>
    </row>
    <row r="324" ht="15">
      <c r="B324" s="5"/>
    </row>
    <row r="325" ht="15">
      <c r="B325" s="5"/>
    </row>
    <row r="326" ht="15">
      <c r="B326" s="5"/>
    </row>
    <row r="327" ht="15">
      <c r="B327" s="5"/>
    </row>
    <row r="328" ht="15">
      <c r="B328" s="5"/>
    </row>
    <row r="329" ht="15">
      <c r="B329" s="5"/>
    </row>
    <row r="330" ht="15">
      <c r="B330" s="5"/>
    </row>
    <row r="331" ht="15">
      <c r="B331" s="5"/>
    </row>
    <row r="332" ht="15">
      <c r="B332" s="5"/>
    </row>
    <row r="333" ht="15">
      <c r="B333" s="5"/>
    </row>
    <row r="334" ht="15">
      <c r="B334" s="5"/>
    </row>
    <row r="335" ht="15">
      <c r="B335" s="5"/>
    </row>
    <row r="336" ht="15">
      <c r="B336" s="5"/>
    </row>
    <row r="337" ht="15">
      <c r="B337" s="5"/>
    </row>
    <row r="338" ht="15">
      <c r="B338" s="5"/>
    </row>
    <row r="339" ht="15">
      <c r="B339" s="5"/>
    </row>
    <row r="340" ht="15">
      <c r="B340" s="5"/>
    </row>
    <row r="341" ht="15">
      <c r="B341" s="5"/>
    </row>
    <row r="342" ht="15">
      <c r="B342" s="5"/>
    </row>
    <row r="343" ht="15">
      <c r="B343" s="5"/>
    </row>
    <row r="344" ht="15">
      <c r="B344" s="5"/>
    </row>
    <row r="345" ht="15">
      <c r="B345" s="5"/>
    </row>
    <row r="346" ht="15">
      <c r="B346" s="5"/>
    </row>
    <row r="347" ht="15">
      <c r="B347" s="5"/>
    </row>
    <row r="348" ht="15">
      <c r="B348" s="5"/>
    </row>
    <row r="349" ht="15">
      <c r="B349" s="5"/>
    </row>
    <row r="350" ht="15">
      <c r="B350" s="5"/>
    </row>
    <row r="351" ht="15">
      <c r="B351" s="5"/>
    </row>
    <row r="352" ht="15">
      <c r="B352" s="5"/>
    </row>
    <row r="353" ht="15">
      <c r="B353" s="5"/>
    </row>
    <row r="354" ht="15">
      <c r="B354" s="5"/>
    </row>
    <row r="355" ht="15">
      <c r="B355" s="5"/>
    </row>
    <row r="356" ht="15">
      <c r="B356" s="5"/>
    </row>
    <row r="357" ht="15">
      <c r="B357" s="5"/>
    </row>
    <row r="358" ht="15">
      <c r="B358" s="5"/>
    </row>
    <row r="359" ht="15">
      <c r="B359" s="5"/>
    </row>
    <row r="360" ht="15">
      <c r="B360" s="5"/>
    </row>
    <row r="361" ht="15">
      <c r="B361" s="5"/>
    </row>
    <row r="362" ht="15">
      <c r="B362" s="5"/>
    </row>
    <row r="363" ht="15">
      <c r="B363" s="5"/>
    </row>
    <row r="364" ht="15">
      <c r="B364" s="5"/>
    </row>
    <row r="365" ht="15">
      <c r="B365" s="5"/>
    </row>
    <row r="366" ht="15">
      <c r="B366" s="5"/>
    </row>
    <row r="367" ht="15">
      <c r="B367" s="5"/>
    </row>
    <row r="368" ht="15">
      <c r="B368" s="5"/>
    </row>
    <row r="369" ht="15">
      <c r="B369" s="5"/>
    </row>
    <row r="370" ht="15">
      <c r="B370" s="5"/>
    </row>
    <row r="371" ht="15">
      <c r="B371" s="5"/>
    </row>
    <row r="372" ht="15">
      <c r="B372" s="5"/>
    </row>
    <row r="373" ht="15">
      <c r="B373" s="5"/>
    </row>
    <row r="374" ht="15">
      <c r="B374" s="5"/>
    </row>
    <row r="375" ht="15">
      <c r="B375" s="5"/>
    </row>
    <row r="376" ht="15">
      <c r="B376" s="5"/>
    </row>
    <row r="377" ht="15">
      <c r="B377" s="5"/>
    </row>
    <row r="378" ht="15">
      <c r="B378" s="5"/>
    </row>
    <row r="379" ht="15">
      <c r="B379" s="5"/>
    </row>
    <row r="380" ht="15">
      <c r="B380" s="5"/>
    </row>
    <row r="381" ht="15">
      <c r="B381" s="5"/>
    </row>
    <row r="382" ht="15">
      <c r="B382" s="5"/>
    </row>
    <row r="383" ht="15">
      <c r="B383" s="5"/>
    </row>
    <row r="384" ht="15">
      <c r="B384" s="5"/>
    </row>
    <row r="385" ht="15">
      <c r="B385" s="5"/>
    </row>
    <row r="386" ht="15">
      <c r="B386" s="5"/>
    </row>
    <row r="387" ht="15">
      <c r="B387" s="5"/>
    </row>
    <row r="388" ht="15">
      <c r="B388" s="5"/>
    </row>
    <row r="389" ht="15">
      <c r="B389" s="5"/>
    </row>
    <row r="390" ht="15">
      <c r="B390" s="5"/>
    </row>
    <row r="391" ht="15">
      <c r="B391" s="5"/>
    </row>
    <row r="392" ht="15">
      <c r="B392" s="5"/>
    </row>
    <row r="393" ht="15">
      <c r="B393" s="5"/>
    </row>
    <row r="394" ht="15">
      <c r="B394" s="5"/>
    </row>
    <row r="395" ht="15">
      <c r="B395" s="5"/>
    </row>
    <row r="396" ht="15">
      <c r="B396" s="5"/>
    </row>
    <row r="397" ht="15">
      <c r="B397" s="5"/>
    </row>
    <row r="398" ht="15">
      <c r="B398" s="5"/>
    </row>
    <row r="399" ht="15">
      <c r="B399" s="5"/>
    </row>
    <row r="400" ht="15">
      <c r="B400" s="5"/>
    </row>
    <row r="401" ht="15">
      <c r="B401" s="5"/>
    </row>
    <row r="402" ht="15">
      <c r="B402" s="5"/>
    </row>
    <row r="403" ht="15">
      <c r="B403" s="5"/>
    </row>
    <row r="404" ht="15">
      <c r="B404" s="5"/>
    </row>
    <row r="405" ht="15">
      <c r="B405" s="5"/>
    </row>
    <row r="406" ht="15">
      <c r="B406" s="5"/>
    </row>
    <row r="407" ht="15">
      <c r="B407" s="5"/>
    </row>
    <row r="408" ht="15">
      <c r="B408" s="5"/>
    </row>
    <row r="409" ht="15">
      <c r="B409" s="5"/>
    </row>
    <row r="410" ht="15">
      <c r="B410" s="5"/>
    </row>
    <row r="411" ht="15">
      <c r="B411" s="5"/>
    </row>
    <row r="412" ht="15">
      <c r="B412" s="5"/>
    </row>
    <row r="413" ht="15">
      <c r="B413" s="5"/>
    </row>
    <row r="414" ht="15">
      <c r="B414" s="5"/>
    </row>
    <row r="415" ht="15">
      <c r="B415" s="5"/>
    </row>
    <row r="416" ht="15">
      <c r="B416" s="5"/>
    </row>
    <row r="417" ht="15">
      <c r="B417" s="5"/>
    </row>
    <row r="418" ht="15">
      <c r="B418" s="5"/>
    </row>
    <row r="419" ht="15">
      <c r="B419" s="5"/>
    </row>
    <row r="420" ht="15">
      <c r="B420" s="5"/>
    </row>
    <row r="421" ht="15">
      <c r="B421" s="5"/>
    </row>
    <row r="422" ht="15">
      <c r="B422" s="5"/>
    </row>
    <row r="423" ht="15">
      <c r="B423" s="5"/>
    </row>
    <row r="424" ht="15">
      <c r="B424" s="5"/>
    </row>
    <row r="425" ht="15">
      <c r="B425" s="5"/>
    </row>
    <row r="426" ht="15">
      <c r="B426" s="5"/>
    </row>
    <row r="427" ht="15">
      <c r="B427" s="5"/>
    </row>
    <row r="428" ht="15">
      <c r="B428" s="5"/>
    </row>
    <row r="429" ht="15">
      <c r="B429" s="5"/>
    </row>
    <row r="430" ht="15">
      <c r="B430" s="5"/>
    </row>
    <row r="431" ht="15">
      <c r="B431" s="5"/>
    </row>
    <row r="432" ht="15">
      <c r="B432" s="5"/>
    </row>
    <row r="433" ht="15">
      <c r="B433" s="5"/>
    </row>
    <row r="434" ht="15">
      <c r="B434" s="5"/>
    </row>
    <row r="435" ht="15">
      <c r="B435" s="5"/>
    </row>
    <row r="436" ht="15">
      <c r="B436" s="5"/>
    </row>
    <row r="437" ht="15">
      <c r="B437" s="5"/>
    </row>
    <row r="438" ht="15">
      <c r="B438" s="5"/>
    </row>
    <row r="439" ht="15">
      <c r="B439" s="5"/>
    </row>
    <row r="440" ht="15">
      <c r="B440" s="5"/>
    </row>
    <row r="441" ht="15">
      <c r="B441" s="5"/>
    </row>
    <row r="442" ht="15">
      <c r="B442" s="5"/>
    </row>
    <row r="443" ht="15">
      <c r="B443" s="5"/>
    </row>
    <row r="444" ht="15">
      <c r="B444" s="5"/>
    </row>
    <row r="445" ht="15">
      <c r="B445" s="5"/>
    </row>
    <row r="446" ht="15">
      <c r="B446" s="5"/>
    </row>
    <row r="447" ht="15">
      <c r="B447" s="5"/>
    </row>
    <row r="448" ht="15">
      <c r="B448" s="5"/>
    </row>
    <row r="449" ht="15">
      <c r="B449" s="5"/>
    </row>
    <row r="450" ht="15">
      <c r="B450" s="5"/>
    </row>
    <row r="451" ht="15">
      <c r="B451" s="5"/>
    </row>
    <row r="452" ht="15">
      <c r="B452" s="5"/>
    </row>
    <row r="453" ht="15">
      <c r="B453" s="5"/>
    </row>
    <row r="454" ht="15">
      <c r="B454" s="5"/>
    </row>
    <row r="455" ht="15">
      <c r="B455" s="5"/>
    </row>
    <row r="456" ht="15">
      <c r="B456" s="5"/>
    </row>
    <row r="457" ht="15">
      <c r="B457" s="5"/>
    </row>
    <row r="458" ht="15">
      <c r="B458" s="5"/>
    </row>
    <row r="459" ht="15">
      <c r="B459" s="5"/>
    </row>
    <row r="460" ht="15">
      <c r="B460" s="5"/>
    </row>
    <row r="461" ht="15">
      <c r="B461" s="5"/>
    </row>
    <row r="462" ht="15">
      <c r="B462" s="5"/>
    </row>
    <row r="463" ht="15">
      <c r="B463" s="5"/>
    </row>
    <row r="464" ht="15">
      <c r="B464" s="5"/>
    </row>
    <row r="465" ht="15">
      <c r="B465" s="5"/>
    </row>
    <row r="466" ht="15">
      <c r="B466" s="5"/>
    </row>
    <row r="467" ht="15">
      <c r="B467" s="5"/>
    </row>
    <row r="468" ht="15">
      <c r="B468" s="5"/>
    </row>
    <row r="469" ht="15">
      <c r="B469" s="5"/>
    </row>
    <row r="470" ht="15">
      <c r="B470" s="5"/>
    </row>
    <row r="471" ht="15">
      <c r="B471" s="5"/>
    </row>
    <row r="472" ht="15">
      <c r="B472" s="5"/>
    </row>
    <row r="473" ht="15">
      <c r="B473" s="5"/>
    </row>
    <row r="474" ht="15">
      <c r="B474" s="5"/>
    </row>
    <row r="475" ht="15">
      <c r="B475" s="5"/>
    </row>
    <row r="476" ht="15">
      <c r="B476" s="5"/>
    </row>
    <row r="477" ht="15">
      <c r="B477" s="5"/>
    </row>
    <row r="478" ht="15">
      <c r="B478" s="5"/>
    </row>
    <row r="479" ht="15">
      <c r="B479" s="5"/>
    </row>
    <row r="480" ht="15">
      <c r="B480" s="5"/>
    </row>
    <row r="481" ht="15">
      <c r="B481" s="5"/>
    </row>
    <row r="482" ht="15">
      <c r="B482" s="5"/>
    </row>
    <row r="483" ht="15">
      <c r="B483" s="5"/>
    </row>
    <row r="484" ht="15">
      <c r="B484" s="5"/>
    </row>
    <row r="485" ht="15">
      <c r="B485" s="5"/>
    </row>
    <row r="486" ht="15">
      <c r="B486" s="5"/>
    </row>
    <row r="487" ht="15">
      <c r="B487" s="5"/>
    </row>
    <row r="488" ht="15">
      <c r="B488" s="5"/>
    </row>
    <row r="489" ht="15">
      <c r="B489" s="5"/>
    </row>
    <row r="490" ht="15">
      <c r="B490" s="5"/>
    </row>
    <row r="491" ht="15">
      <c r="B491" s="5"/>
    </row>
    <row r="492" ht="15">
      <c r="B492" s="5"/>
    </row>
    <row r="493" ht="15">
      <c r="B493" s="5"/>
    </row>
    <row r="494" ht="15">
      <c r="B494" s="5"/>
    </row>
    <row r="495" ht="15">
      <c r="B495" s="5"/>
    </row>
    <row r="496" ht="15">
      <c r="B496" s="5"/>
    </row>
    <row r="497" ht="15">
      <c r="B497" s="5"/>
    </row>
    <row r="498" ht="15">
      <c r="B498" s="5"/>
    </row>
    <row r="499" ht="15">
      <c r="B499" s="5"/>
    </row>
    <row r="500" ht="15">
      <c r="B500" s="5"/>
    </row>
    <row r="501" ht="15">
      <c r="B501" s="5"/>
    </row>
    <row r="502" ht="15">
      <c r="B502" s="5"/>
    </row>
    <row r="503" ht="15">
      <c r="B503" s="5"/>
    </row>
    <row r="504" ht="15">
      <c r="B504" s="5"/>
    </row>
    <row r="505" ht="15">
      <c r="B505" s="5"/>
    </row>
    <row r="506" ht="15">
      <c r="B506" s="5"/>
    </row>
    <row r="507" ht="15">
      <c r="B507" s="5"/>
    </row>
    <row r="508" ht="15">
      <c r="B508" s="5"/>
    </row>
    <row r="509" ht="15">
      <c r="B509" s="5"/>
    </row>
    <row r="510" ht="15">
      <c r="B510" s="5"/>
    </row>
    <row r="511" ht="15">
      <c r="B511" s="5"/>
    </row>
    <row r="512" ht="15">
      <c r="B512" s="5"/>
    </row>
    <row r="513" ht="15">
      <c r="B513" s="5"/>
    </row>
    <row r="514" ht="15">
      <c r="B514" s="5"/>
    </row>
    <row r="515" ht="15">
      <c r="B515" s="5"/>
    </row>
    <row r="516" ht="15">
      <c r="B516" s="5"/>
    </row>
    <row r="517" ht="15">
      <c r="B517" s="5"/>
    </row>
    <row r="518" ht="15">
      <c r="B518" s="5"/>
    </row>
    <row r="519" ht="15">
      <c r="B519" s="5"/>
    </row>
    <row r="520" ht="15">
      <c r="B520" s="5"/>
    </row>
    <row r="521" ht="15">
      <c r="B521" s="5"/>
    </row>
    <row r="522" ht="15">
      <c r="B522" s="5"/>
    </row>
    <row r="523" ht="15">
      <c r="B523" s="5"/>
    </row>
    <row r="524" ht="15">
      <c r="B524" s="5"/>
    </row>
    <row r="525" ht="15">
      <c r="B525" s="5"/>
    </row>
    <row r="526" ht="15">
      <c r="B526" s="5"/>
    </row>
    <row r="527" ht="15">
      <c r="B527" s="5"/>
    </row>
    <row r="528" ht="15">
      <c r="B528" s="5"/>
    </row>
    <row r="529" ht="15">
      <c r="B529" s="5"/>
    </row>
    <row r="530" ht="15">
      <c r="B530" s="5"/>
    </row>
    <row r="531" ht="15">
      <c r="B531" s="5"/>
    </row>
    <row r="532" ht="15">
      <c r="B532" s="5"/>
    </row>
    <row r="533" ht="15">
      <c r="B533" s="5"/>
    </row>
    <row r="534" ht="15">
      <c r="B534" s="5"/>
    </row>
    <row r="535" ht="15">
      <c r="B535" s="5"/>
    </row>
    <row r="536" ht="15">
      <c r="B536" s="5"/>
    </row>
    <row r="537" ht="15">
      <c r="B537" s="5"/>
    </row>
    <row r="538" ht="15">
      <c r="B538" s="5"/>
    </row>
    <row r="539" ht="15">
      <c r="B539" s="5"/>
    </row>
    <row r="540" ht="15">
      <c r="B540" s="5"/>
    </row>
    <row r="541" ht="15">
      <c r="B541" s="5"/>
    </row>
    <row r="542" ht="15">
      <c r="B542" s="5"/>
    </row>
    <row r="543" ht="15">
      <c r="B543" s="5"/>
    </row>
    <row r="544" ht="15">
      <c r="B544" s="5"/>
    </row>
    <row r="545" ht="15">
      <c r="B545" s="5"/>
    </row>
    <row r="546" ht="15">
      <c r="B546" s="5"/>
    </row>
    <row r="547" ht="15">
      <c r="B547" s="5"/>
    </row>
    <row r="548" ht="15">
      <c r="B548" s="5"/>
    </row>
    <row r="549" ht="15">
      <c r="B549" s="5"/>
    </row>
    <row r="550" ht="15">
      <c r="B550" s="5"/>
    </row>
    <row r="551" ht="15">
      <c r="B551" s="5"/>
    </row>
    <row r="552" ht="15">
      <c r="B552" s="5"/>
    </row>
    <row r="553" ht="15">
      <c r="B553" s="5"/>
    </row>
    <row r="554" ht="15">
      <c r="B554" s="5"/>
    </row>
    <row r="555" ht="15">
      <c r="B555" s="5"/>
    </row>
    <row r="556" ht="15">
      <c r="B556" s="5"/>
    </row>
    <row r="557" ht="15">
      <c r="B557" s="5"/>
    </row>
    <row r="558" ht="15">
      <c r="B558" s="5"/>
    </row>
    <row r="559" ht="15">
      <c r="B559" s="5"/>
    </row>
    <row r="560" ht="15">
      <c r="B560" s="5"/>
    </row>
    <row r="561" ht="15">
      <c r="B561" s="5"/>
    </row>
    <row r="562" ht="15">
      <c r="B562" s="5"/>
    </row>
    <row r="563" ht="15">
      <c r="B563" s="5"/>
    </row>
    <row r="564" ht="15">
      <c r="B564" s="5"/>
    </row>
    <row r="565" ht="15">
      <c r="B565" s="5"/>
    </row>
    <row r="566" ht="15">
      <c r="B566" s="5"/>
    </row>
    <row r="567" ht="15">
      <c r="B567" s="5"/>
    </row>
    <row r="568" ht="15">
      <c r="B568" s="5"/>
    </row>
    <row r="569" ht="15">
      <c r="B569" s="5"/>
    </row>
    <row r="570" ht="15">
      <c r="B570" s="5"/>
    </row>
    <row r="571" ht="15">
      <c r="B571" s="5"/>
    </row>
    <row r="572" ht="15">
      <c r="B572" s="5"/>
    </row>
    <row r="573" ht="15">
      <c r="B573" s="5"/>
    </row>
    <row r="574" ht="15">
      <c r="B574" s="5"/>
    </row>
    <row r="575" ht="15">
      <c r="B575" s="5"/>
    </row>
    <row r="576" ht="15">
      <c r="B576" s="5"/>
    </row>
    <row r="577" ht="15">
      <c r="B577" s="5"/>
    </row>
    <row r="578" ht="15">
      <c r="B578" s="5"/>
    </row>
    <row r="579" ht="15">
      <c r="B579" s="5"/>
    </row>
    <row r="580" ht="15">
      <c r="B580" s="5"/>
    </row>
    <row r="581" ht="15">
      <c r="B581" s="5"/>
    </row>
    <row r="582" ht="15">
      <c r="B582" s="5"/>
    </row>
    <row r="583" ht="15">
      <c r="B583" s="5"/>
    </row>
    <row r="584" ht="15">
      <c r="B584" s="5"/>
    </row>
    <row r="585" ht="15">
      <c r="B585" s="5"/>
    </row>
    <row r="586" ht="15">
      <c r="B586" s="5"/>
    </row>
    <row r="587" ht="15">
      <c r="B587" s="5"/>
    </row>
    <row r="588" ht="15">
      <c r="B588" s="5"/>
    </row>
    <row r="589" ht="15">
      <c r="B589" s="5"/>
    </row>
    <row r="590" ht="15">
      <c r="B590" s="5"/>
    </row>
    <row r="591" ht="15">
      <c r="B591" s="5"/>
    </row>
    <row r="592" ht="15">
      <c r="B592" s="5"/>
    </row>
    <row r="593" ht="15">
      <c r="B593" s="5"/>
    </row>
    <row r="594" ht="15">
      <c r="B594" s="5"/>
    </row>
    <row r="595" ht="15">
      <c r="B595" s="5"/>
    </row>
    <row r="596" ht="15">
      <c r="B596" s="5"/>
    </row>
    <row r="597" ht="15">
      <c r="B597" s="5"/>
    </row>
    <row r="598" ht="15">
      <c r="B598" s="5"/>
    </row>
    <row r="599" ht="15">
      <c r="B599" s="5"/>
    </row>
  </sheetData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tankl</cp:lastModifiedBy>
  <cp:lastPrinted>2007-05-16T09:09:20Z</cp:lastPrinted>
  <dcterms:created xsi:type="dcterms:W3CDTF">2000-10-13T07:44:50Z</dcterms:created>
  <dcterms:modified xsi:type="dcterms:W3CDTF">2007-05-16T09:10:10Z</dcterms:modified>
  <cp:category/>
  <cp:version/>
  <cp:contentType/>
  <cp:contentStatus/>
</cp:coreProperties>
</file>